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26\ISX Reports 2026\Weekly\4\"/>
    </mc:Choice>
  </mc:AlternateContent>
  <bookViews>
    <workbookView xWindow="-120" yWindow="-120" windowWidth="29040" windowHeight="15720" tabRatio="802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K89" i="73" l="1"/>
  <c r="L89" i="73"/>
  <c r="M89" i="73"/>
  <c r="E24" i="55" l="1"/>
  <c r="D24" i="55"/>
  <c r="F23" i="55"/>
  <c r="F24" i="55" s="1"/>
  <c r="E23" i="55"/>
  <c r="D23" i="55"/>
  <c r="F20" i="55"/>
  <c r="E20" i="55"/>
  <c r="D20" i="55"/>
  <c r="E11" i="55"/>
  <c r="F10" i="55"/>
  <c r="E10" i="55"/>
  <c r="D10" i="55"/>
  <c r="F7" i="55"/>
  <c r="F11" i="55" s="1"/>
  <c r="E7" i="55"/>
  <c r="D7" i="55"/>
  <c r="D11" i="55" s="1"/>
  <c r="L13" i="79"/>
  <c r="M13" i="79"/>
  <c r="K13" i="79"/>
  <c r="M42" i="73"/>
  <c r="L42" i="73"/>
  <c r="K42" i="73"/>
  <c r="K10" i="79" l="1"/>
  <c r="L10" i="79"/>
  <c r="M10" i="79"/>
  <c r="H11" i="81" l="1"/>
  <c r="I11" i="81"/>
  <c r="G11" i="81"/>
  <c r="J11" i="81"/>
  <c r="K97" i="73"/>
  <c r="L97" i="73"/>
  <c r="M97" i="73"/>
  <c r="K28" i="73"/>
  <c r="L28" i="73"/>
  <c r="M28" i="73"/>
  <c r="K24" i="79" l="1"/>
  <c r="L24" i="79"/>
  <c r="M24" i="79"/>
  <c r="J62" i="77"/>
  <c r="K62" i="77"/>
  <c r="L62" i="77"/>
  <c r="K17" i="79"/>
  <c r="L17" i="79"/>
  <c r="M17" i="79"/>
  <c r="L27" i="79" l="1"/>
  <c r="M27" i="79"/>
  <c r="K27" i="79"/>
  <c r="J8" i="81"/>
  <c r="J69" i="77"/>
  <c r="K6" i="76"/>
  <c r="K10" i="76"/>
  <c r="J31" i="77" l="1"/>
  <c r="K76" i="73"/>
  <c r="L76" i="73"/>
  <c r="M76" i="73"/>
  <c r="J54" i="77" l="1"/>
  <c r="K54" i="77"/>
  <c r="L54" i="77"/>
  <c r="K69" i="77"/>
  <c r="L69" i="77"/>
  <c r="J39" i="77"/>
  <c r="K39" i="77"/>
  <c r="L39" i="77"/>
  <c r="J22" i="77"/>
  <c r="K22" i="77"/>
  <c r="L22" i="77"/>
  <c r="L10" i="76" l="1"/>
  <c r="M10" i="76"/>
  <c r="K20" i="79"/>
  <c r="L20" i="79"/>
  <c r="L28" i="79" s="1"/>
  <c r="M20" i="79"/>
  <c r="M28" i="79" s="1"/>
  <c r="K23" i="76"/>
  <c r="L23" i="76"/>
  <c r="M23" i="76"/>
  <c r="K28" i="79" l="1"/>
  <c r="K31" i="77"/>
  <c r="L31" i="77"/>
  <c r="K17" i="76"/>
  <c r="G8" i="81" l="1"/>
  <c r="G12" i="81" s="1"/>
  <c r="H8" i="81"/>
  <c r="H12" i="81" s="1"/>
  <c r="I8" i="81"/>
  <c r="I12" i="81" s="1"/>
  <c r="L20" i="76" l="1"/>
  <c r="M20" i="76"/>
  <c r="K20" i="76"/>
  <c r="K57" i="73"/>
  <c r="L57" i="73"/>
  <c r="M57" i="73"/>
  <c r="L17" i="76" l="1"/>
  <c r="M17" i="76"/>
  <c r="K24" i="76" l="1"/>
  <c r="L6" i="76"/>
  <c r="L24" i="76" s="1"/>
  <c r="M6" i="76"/>
  <c r="M24" i="76" s="1"/>
  <c r="J26" i="77" l="1"/>
  <c r="J70" i="77" s="1"/>
  <c r="K26" i="77"/>
  <c r="K70" i="77" s="1"/>
  <c r="L26" i="77"/>
  <c r="L70" i="77" s="1"/>
  <c r="K39" i="73" l="1"/>
  <c r="L39" i="73"/>
  <c r="M39" i="73"/>
  <c r="K32" i="73" l="1"/>
  <c r="L32" i="73"/>
  <c r="M32" i="73"/>
  <c r="K98" i="73" l="1"/>
  <c r="L98" i="73"/>
  <c r="M98" i="73"/>
</calcChain>
</file>

<file path=xl/sharedStrings.xml><?xml version="1.0" encoding="utf-8"?>
<sst xmlns="http://schemas.openxmlformats.org/spreadsheetml/2006/main" count="1355" uniqueCount="453">
  <si>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</si>
  <si>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</si>
  <si>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</si>
  <si>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</si>
  <si>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</si>
  <si>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</si>
  <si>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</si>
  <si>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</si>
  <si>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</si>
  <si>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</si>
  <si>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</si>
  <si>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</si>
  <si>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</si>
  <si>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</si>
  <si>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</si>
  <si>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</si>
  <si>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</si>
  <si>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</si>
  <si>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</si>
  <si>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</si>
  <si>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</si>
  <si>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</si>
  <si>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</si>
  <si>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</si>
  <si>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</si>
  <si>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</si>
  <si>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</si>
  <si>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</si>
  <si>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</si>
  <si>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</si>
  <si>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</si>
  <si>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</si>
  <si>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</si>
  <si>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</si>
  <si>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</si>
  <si>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</si>
  <si>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</si>
  <si>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</si>
  <si>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</si>
  <si>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</si>
  <si>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</si>
  <si>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</si>
  <si>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</si>
  <si>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</si>
  <si>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</si>
  <si>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</si>
  <si>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</si>
  <si>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</si>
  <si>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</si>
  <si>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</si>
  <si>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</si>
  <si>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</si>
  <si>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</si>
  <si>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</si>
  <si>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</si>
  <si>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</si>
  <si>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</si>
  <si>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</si>
  <si>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</si>
  <si>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</si>
  <si>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</si>
  <si>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</si>
  <si>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</si>
  <si>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</si>
  <si>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</si>
  <si>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</si>
  <si>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</si>
  <si>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</si>
  <si>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</si>
  <si>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</si>
  <si>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</si>
  <si>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</si>
  <si>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</si>
  <si>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</si>
  <si>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</si>
  <si>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</si>
  <si>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</si>
  <si>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</si>
  <si>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</si>
  <si>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</si>
  <si>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</si>
  <si>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</si>
  <si>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</si>
  <si>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</si>
  <si>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</si>
  <si>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</si>
  <si>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</si>
  <si>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</si>
  <si>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</si>
  <si>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</si>
  <si>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</si>
  <si>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</si>
  <si>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</si>
  <si>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</si>
  <si>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</si>
  <si>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</si>
  <si>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</si>
  <si>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</si>
  <si>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</si>
  <si>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</si>
  <si>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</si>
  <si>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</si>
  <si>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</si>
  <si>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</si>
  <si>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</si>
  <si>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</si>
  <si>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</si>
  <si>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</si>
  <si>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</si>
  <si>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</si>
  <si>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</si>
  <si>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</si>
  <si>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</si>
  <si>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</si>
  <si>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</si>
  <si>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</si>
  <si>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</si>
  <si>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</si>
  <si>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</si>
  <si>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</si>
  <si>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</si>
  <si>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</si>
  <si>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</si>
  <si>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</si>
  <si>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</si>
  <si>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</si>
  <si>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</si>
  <si>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</si>
  <si>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</si>
  <si>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</si>
  <si>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</si>
  <si>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</si>
  <si>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</si>
  <si>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</si>
  <si>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</si>
  <si>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</si>
  <si>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</si>
  <si>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</si>
  <si>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</si>
  <si>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</si>
  <si>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</si>
  <si>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</si>
  <si>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</si>
  <si>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</si>
  <si>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</si>
  <si>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</si>
  <si>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</si>
  <si>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</si>
  <si>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</si>
  <si>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</si>
  <si>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</si>
  <si>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</si>
  <si>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</si>
  <si>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</si>
  <si>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</si>
  <si>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</si>
  <si>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</si>
  <si>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</si>
  <si>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</si>
  <si>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</si>
  <si>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</si>
  <si>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</si>
  <si>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</si>
  <si>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</si>
  <si>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</si>
  <si>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</si>
  <si>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</si>
  <si>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</si>
  <si>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</si>
  <si>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</si>
  <si>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</si>
  <si>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</si>
  <si>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</si>
  <si>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</si>
  <si>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</si>
  <si>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</si>
  <si>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</si>
  <si>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</si>
  <si>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</si>
  <si>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</si>
  <si>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</si>
  <si>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</si>
  <si>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</si>
  <si>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</si>
  <si>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</si>
  <si>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</si>
  <si>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</si>
  <si>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</si>
  <si>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</si>
  <si>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</si>
  <si>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</si>
  <si>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</si>
  <si>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</si>
  <si>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</si>
  <si>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</si>
  <si>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</si>
  <si>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</si>
  <si>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</si>
  <si>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</si>
  <si>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</si>
  <si>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</si>
  <si>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</si>
  <si>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</si>
  <si>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</si>
  <si>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</si>
  <si>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</si>
  <si>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</si>
  <si>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</si>
  <si>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</si>
  <si>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</si>
  <si>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</si>
  <si>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</si>
  <si>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</si>
  <si>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</si>
  <si>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</si>
  <si>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</si>
  <si>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</si>
  <si>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</si>
  <si>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</si>
  <si>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</si>
  <si>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</si>
  <si>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</si>
  <si>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</si>
  <si>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</si>
  <si>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</si>
  <si>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</si>
  <si>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</si>
  <si>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</si>
  <si>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</si>
  <si>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</si>
  <si>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</si>
  <si>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</si>
  <si>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</si>
  <si>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</si>
  <si>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</si>
  <si>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</si>
  <si>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</si>
  <si>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</si>
  <si>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</si>
  <si>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</si>
  <si>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</si>
  <si>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</si>
  <si>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</si>
  <si>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</si>
  <si>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</si>
  <si>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</si>
  <si>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</si>
  <si>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</si>
  <si>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</si>
  <si>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</si>
  <si>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</si>
  <si>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</si>
  <si>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</si>
  <si>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</si>
  <si>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</si>
  <si>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</si>
  <si>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</si>
  <si>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</si>
  <si>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</si>
  <si>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</si>
  <si>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</si>
  <si>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</si>
  <si>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</si>
  <si>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</si>
  <si>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</si>
  <si>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</si>
  <si>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</si>
  <si>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</si>
  <si>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</si>
  <si>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</si>
  <si>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</si>
  <si>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</si>
  <si>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</si>
  <si>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</si>
  <si>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</si>
  <si>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</si>
  <si>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</si>
  <si>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</si>
  <si>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</si>
  <si>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</si>
  <si>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</si>
  <si>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</si>
  <si>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</si>
  <si>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</si>
  <si>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</si>
  <si>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</si>
  <si>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</si>
  <si>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</si>
  <si>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</si>
  <si>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</si>
  <si>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</si>
  <si>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</si>
  <si>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</si>
  <si>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</si>
  <si>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</si>
  <si>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</si>
  <si>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</si>
  <si>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</si>
  <si>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</si>
  <si>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</si>
  <si>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</si>
  <si>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</si>
  <si>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</si>
  <si>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</si>
  <si>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</si>
  <si>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</si>
  <si>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</si>
  <si>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</si>
  <si>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</si>
  <si>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</si>
  <si>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</si>
  <si>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</si>
  <si>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</si>
  <si>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</si>
  <si>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</si>
  <si>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</si>
  <si>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</si>
  <si>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</si>
  <si>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</si>
  <si>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</si>
  <si>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</si>
  <si>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</si>
  <si>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</si>
  <si>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</si>
  <si>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</si>
  <si>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</si>
  <si>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</si>
  <si>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</si>
  <si>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</si>
  <si>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</si>
  <si>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</si>
  <si>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</si>
  <si>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</si>
  <si>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</si>
  <si>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</si>
  <si>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</si>
  <si>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</si>
  <si>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</si>
  <si>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</si>
  <si>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</si>
  <si>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</si>
  <si>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</si>
  <si>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</si>
  <si>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</si>
  <si>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</si>
  <si>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</si>
  <si>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</si>
  <si>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</si>
  <si>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</si>
  <si>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</si>
  <si>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</si>
  <si>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</si>
  <si>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</si>
  <si>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</si>
  <si>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</si>
  <si>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</si>
  <si>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</si>
  <si>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</si>
  <si>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</si>
  <si>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</si>
  <si>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</si>
  <si>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</si>
  <si>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</si>
  <si>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</si>
  <si>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</si>
  <si>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</si>
  <si>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</si>
  <si>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</si>
  <si>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</si>
  <si>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</si>
  <si>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</si>
  <si>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</si>
  <si>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</si>
  <si>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</si>
  <si>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</si>
  <si>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</si>
  <si>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</si>
  <si>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</si>
  <si>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</si>
  <si>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</si>
  <si>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</si>
  <si>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</si>
  <si>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</si>
  <si>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</si>
  <si>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</si>
  <si>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</si>
  <si>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</si>
  <si>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</si>
  <si>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</si>
  <si>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</si>
  <si>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</si>
  <si>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</si>
  <si>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</si>
  <si>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</si>
  <si>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</si>
  <si>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</si>
  <si>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</si>
  <si>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</si>
  <si>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</si>
  <si>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</si>
  <si>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</si>
  <si>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</si>
  <si>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</si>
  <si>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</si>
  <si>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</si>
  <si>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</si>
  <si>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</si>
  <si>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دار السلام للتأمين </t>
  </si>
  <si>
    <t>الاهلية للتامين</t>
  </si>
  <si>
    <t>الوطنية لصناعات الاثاث المنزلي</t>
  </si>
  <si>
    <t>فندق السدير</t>
  </si>
  <si>
    <t>المصرف الدولي الإسلامي</t>
  </si>
  <si>
    <t>فندق أشور</t>
  </si>
  <si>
    <t>مصرف عبر العراق للاستثمار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</si>
  <si>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</si>
  <si>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</si>
  <si>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</si>
  <si>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</si>
  <si>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</si>
  <si>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كركوك لانتاج المواد الانشائية</t>
  </si>
  <si>
    <t>IKFP</t>
  </si>
  <si>
    <t>مجموع قطاع الاستثمار</t>
  </si>
  <si>
    <t>مصرف الوطني الاسلامي</t>
  </si>
  <si>
    <t xml:space="preserve">     2026/4/9 - 2026/4/5 تقرير التداول الأسبوعي </t>
  </si>
  <si>
    <t>Weekly Trading Report 5/4/2026 - 9/4/2026</t>
  </si>
  <si>
    <t xml:space="preserve">     2026/4/9 - 2026/4/5 ISX-OTC تقرير التداول الأسبوعي /المنصة     </t>
  </si>
  <si>
    <t xml:space="preserve">Over The Counter Platform (OTC) Weekly Trading Report 5/4/2026 - 9/4/2026 </t>
  </si>
  <si>
    <t>التقرير الاسبوعي لتداول الاسهم المشتراة لغير العراقيين في السوق العراق للاوراق المالية 2026/4/5 - 2026/4/9</t>
  </si>
  <si>
    <t>Non-Iraqi Weekly Trading Report (Buy) 5/4/2026 - 9/4/2026</t>
  </si>
  <si>
    <t>التقرير الاسبوعي لتداول الاسهم المباعة من غير العراقيين في السوق العراق للاوراق المالية 2026/4/5 - 2026/4/9</t>
  </si>
  <si>
    <t>Non-Iraqi Weekly Trading Report (Sell)  5/4/2026 - 9/4/2026</t>
  </si>
  <si>
    <t xml:space="preserve"> أسعار الاغلاق لاسهم الشركات المساهمة المدرجة للفترة 2026/4/5 - 2026/4/9</t>
  </si>
  <si>
    <t>Closing prices for the  listed companies from 5/4/2026 - 9/4/2026</t>
  </si>
  <si>
    <t>2026/4/9 - 2026/4/5 تقرير التداول الأسبوعي /المنصة الثالثة</t>
  </si>
  <si>
    <t xml:space="preserve">Undisclosed Platform Weekly Trading Report 5/4/2026 - 9/4/2026            </t>
  </si>
  <si>
    <t>2026/4/9 -2026/4/5 تقرير التداول الأسبوعي / المنصة الثانية</t>
  </si>
  <si>
    <t xml:space="preserve">Second Platform Weekly Trading Report 5/4/2026 - 9/4/2026 </t>
  </si>
  <si>
    <t xml:space="preserve">      2026/4/9 - 2026/4/5 تقرير التداول الأسبوعي / المنصة النظامية</t>
  </si>
  <si>
    <t xml:space="preserve">   Weekly Trading Report / Regular 5/4/2026 - 9/4/2026 </t>
  </si>
  <si>
    <t xml:space="preserve">الشرق الاوسط للاسماك </t>
  </si>
  <si>
    <t xml:space="preserve">مصرف الاتحاد العراقي </t>
  </si>
  <si>
    <t xml:space="preserve">سد الموصل السياحية </t>
  </si>
  <si>
    <t xml:space="preserve">مصرف الاستثمار العراقي </t>
  </si>
  <si>
    <t xml:space="preserve">مصرف الخليج التجاري 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</si>
  <si>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</si>
  <si>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</si>
  <si>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</si>
  <si>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</si>
  <si>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</si>
  <si>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المصرف التجاري العراقي</t>
  </si>
  <si>
    <t>Bank Of Baghdad</t>
  </si>
  <si>
    <t xml:space="preserve">المصرف الاهلي العراقي 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</si>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</sst>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Arial"/>
      <family val="2"/>
    </font>
    <font>
      <sz val="1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2" fillId="0" borderId="0" applyFont="0" applyFill="0" applyBorder="0" applyAlignment="0" applyProtection="0"/>
  </cellStyleXfs>
  <cellXfs count="17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56" xfId="0" applyFont="1" applyFill="1" applyBorder="1" applyAlignment="1">
      <alignment horizontal="center" vertical="center" wrapText="1"/>
    </xf>
    <xf numFmtId="0" fontId="91" fillId="60" borderId="56" xfId="0" applyFont="1" applyFill="1" applyBorder="1" applyAlignment="1">
      <alignment horizontal="left" vertical="center"/>
    </xf>
    <xf numFmtId="0" fontId="91" fillId="0" borderId="52" xfId="176" applyFont="1" applyBorder="1" applyAlignment="1">
      <alignment horizontal="right" vertical="center"/>
    </xf>
    <xf numFmtId="0" fontId="91" fillId="0" borderId="52" xfId="176" applyFont="1" applyBorder="1" applyAlignment="1">
      <alignment horizontal="left" vertical="center"/>
    </xf>
    <xf numFmtId="3" fontId="91" fillId="0" borderId="57" xfId="176" applyNumberFormat="1" applyFont="1" applyBorder="1" applyAlignment="1">
      <alignment horizontal="center" vertical="center"/>
    </xf>
    <xf numFmtId="0" fontId="91" fillId="0" borderId="56" xfId="200" applyFont="1" applyBorder="1" applyAlignment="1">
      <alignment vertical="center"/>
    </xf>
    <xf numFmtId="3" fontId="91" fillId="59" borderId="57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8" xfId="176" applyFont="1" applyFill="1" applyBorder="1" applyAlignment="1">
      <alignment horizontal="center" vertical="center"/>
    </xf>
    <xf numFmtId="0" fontId="91" fillId="59" borderId="59" xfId="176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60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14" xfId="70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14" xfId="703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14" xfId="705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14" xfId="707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14" xfId="709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14" xfId="71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14" xfId="702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14" xfId="704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14" xfId="706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14" xfId="708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14" xfId="710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14" xfId="712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2 3" xfId="677"/>
    <cellStyle name="Calculation 3 3" xfId="105"/>
    <cellStyle name="Calculation 3 3 2" xfId="606"/>
    <cellStyle name="Calculation 3 3 3" xfId="686"/>
    <cellStyle name="Calculation 3 4" xfId="106"/>
    <cellStyle name="Calculation 3 4 2" xfId="612"/>
    <cellStyle name="Calculation 3 4 3" xfId="692"/>
    <cellStyle name="Calculation 3 5" xfId="107"/>
    <cellStyle name="Calculation 3 5 2" xfId="615"/>
    <cellStyle name="Calculation 3 5 3" xfId="695"/>
    <cellStyle name="Calculation 3 6" xfId="108"/>
    <cellStyle name="Calculation 3 6 2" xfId="635"/>
    <cellStyle name="Calculation 3 6 3" xfId="715"/>
    <cellStyle name="Calculation 3 7" xfId="591"/>
    <cellStyle name="Calculation 3 8" xfId="67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" xfId="722" builtinId="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2 3" xfId="678"/>
    <cellStyle name="Input 3 3" xfId="147"/>
    <cellStyle name="Input 3 3 2" xfId="605"/>
    <cellStyle name="Input 3 3 3" xfId="685"/>
    <cellStyle name="Input 3 4" xfId="148"/>
    <cellStyle name="Input 3 4 2" xfId="611"/>
    <cellStyle name="Input 3 4 3" xfId="691"/>
    <cellStyle name="Input 3 5" xfId="149"/>
    <cellStyle name="Input 3 5 2" xfId="616"/>
    <cellStyle name="Input 3 5 3" xfId="696"/>
    <cellStyle name="Input 3 6" xfId="150"/>
    <cellStyle name="Input 3 6 2" xfId="636"/>
    <cellStyle name="Input 3 6 3" xfId="716"/>
    <cellStyle name="Input 3 7" xfId="592"/>
    <cellStyle name="Input 3 8" xfId="67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11" xfId="713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61" xfId="721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2 3" xfId="680"/>
    <cellStyle name="Note 3 2 3" xfId="469"/>
    <cellStyle name="Note 3 2 3 2" xfId="603"/>
    <cellStyle name="Note 3 2 3 3" xfId="683"/>
    <cellStyle name="Note 3 2 4" xfId="470"/>
    <cellStyle name="Note 3 2 4 2" xfId="609"/>
    <cellStyle name="Note 3 2 4 3" xfId="689"/>
    <cellStyle name="Note 3 2 5" xfId="471"/>
    <cellStyle name="Note 3 2 5 2" xfId="618"/>
    <cellStyle name="Note 3 2 5 3" xfId="698"/>
    <cellStyle name="Note 3 2 6" xfId="472"/>
    <cellStyle name="Note 3 2 6 2" xfId="638"/>
    <cellStyle name="Note 3 2 6 3" xfId="718"/>
    <cellStyle name="Note 3 2 7" xfId="594"/>
    <cellStyle name="Note 3 2 8" xfId="674"/>
    <cellStyle name="Note 3 3" xfId="473"/>
    <cellStyle name="Note 3 3 2" xfId="599"/>
    <cellStyle name="Note 3 3 3" xfId="679"/>
    <cellStyle name="Note 3 4" xfId="474"/>
    <cellStyle name="Note 3 4 2" xfId="604"/>
    <cellStyle name="Note 3 4 3" xfId="684"/>
    <cellStyle name="Note 3 5" xfId="475"/>
    <cellStyle name="Note 3 5 2" xfId="610"/>
    <cellStyle name="Note 3 5 3" xfId="690"/>
    <cellStyle name="Note 3 6" xfId="476"/>
    <cellStyle name="Note 3 6 2" xfId="617"/>
    <cellStyle name="Note 3 6 3" xfId="697"/>
    <cellStyle name="Note 3 7" xfId="477"/>
    <cellStyle name="Note 3 7 2" xfId="637"/>
    <cellStyle name="Note 3 7 3" xfId="717"/>
    <cellStyle name="Note 3 8" xfId="593"/>
    <cellStyle name="Note 3 9" xfId="673"/>
    <cellStyle name="Note 4" xfId="478"/>
    <cellStyle name="Note 5" xfId="479"/>
    <cellStyle name="Note 5 10" xfId="668"/>
    <cellStyle name="Note 5 11" xfId="714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2 3" xfId="681"/>
    <cellStyle name="Output 3 3" xfId="484"/>
    <cellStyle name="Output 3 3 2" xfId="607"/>
    <cellStyle name="Output 3 3 3" xfId="687"/>
    <cellStyle name="Output 3 4" xfId="485"/>
    <cellStyle name="Output 3 4 2" xfId="613"/>
    <cellStyle name="Output 3 4 3" xfId="693"/>
    <cellStyle name="Output 3 5" xfId="486"/>
    <cellStyle name="Output 3 5 2" xfId="619"/>
    <cellStyle name="Output 3 5 3" xfId="699"/>
    <cellStyle name="Output 3 6" xfId="487"/>
    <cellStyle name="Output 3 6 2" xfId="639"/>
    <cellStyle name="Output 3 6 3" xfId="719"/>
    <cellStyle name="Output 3 7" xfId="595"/>
    <cellStyle name="Output 3 8" xfId="67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2 3" xfId="682"/>
    <cellStyle name="Total 3 3" xfId="497"/>
    <cellStyle name="Total 3 3 2" xfId="608"/>
    <cellStyle name="Total 3 3 3" xfId="688"/>
    <cellStyle name="Total 3 4" xfId="498"/>
    <cellStyle name="Total 3 4 2" xfId="614"/>
    <cellStyle name="Total 3 4 3" xfId="694"/>
    <cellStyle name="Total 3 5" xfId="499"/>
    <cellStyle name="Total 3 5 2" xfId="620"/>
    <cellStyle name="Total 3 5 3" xfId="700"/>
    <cellStyle name="Total 3 6" xfId="500"/>
    <cellStyle name="Total 3 6 2" xfId="640"/>
    <cellStyle name="Total 3 6 3" xfId="720"/>
    <cellStyle name="Total 3 7" xfId="596"/>
    <cellStyle name="Total 3 8" xfId="67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2343977</xdr:colOff>
      <xdr:row>0</xdr:row>
      <xdr:rowOff>0</xdr:rowOff>
    </xdr:from>
    <xdr:to>
      <xdr:col>14</xdr:col>
      <xdr:colOff>2832651</xdr:colOff>
      <xdr:row>2</xdr:row>
      <xdr:rowOff>43102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71783" y="0"/>
          <a:ext cx="488674" cy="6063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1962976</xdr:colOff>
      <xdr:row>76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2037522</xdr:colOff>
      <xdr:row>42</xdr:row>
      <xdr:rowOff>82826</xdr:rowOff>
    </xdr:from>
    <xdr:to>
      <xdr:col>14</xdr:col>
      <xdr:colOff>2976387</xdr:colOff>
      <xdr:row>44</xdr:row>
      <xdr:rowOff>282815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28047" y="8961783"/>
          <a:ext cx="938865" cy="9205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2874959</xdr:colOff>
      <xdr:row>0</xdr:row>
      <xdr:rowOff>0</xdr:rowOff>
    </xdr:from>
    <xdr:to>
      <xdr:col>6</xdr:col>
      <xdr:colOff>3318889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14457" y="0"/>
          <a:ext cx="443930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2873999</xdr:colOff>
      <xdr:row>11</xdr:row>
      <xdr:rowOff>51290</xdr:rowOff>
    </xdr:from>
    <xdr:to>
      <xdr:col>6</xdr:col>
      <xdr:colOff>3312915</xdr:colOff>
      <xdr:row>12</xdr:row>
      <xdr:rowOff>249117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1" y="4359521"/>
          <a:ext cx="438916" cy="4615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1249134</xdr:colOff>
      <xdr:row>0</xdr:row>
      <xdr:rowOff>19201</xdr:rowOff>
    </xdr:from>
    <xdr:to>
      <xdr:col>13</xdr:col>
      <xdr:colOff>2050377</xdr:colOff>
      <xdr:row>1</xdr:row>
      <xdr:rowOff>331303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89623" y="19201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39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10"/>
  <sheetViews>
    <sheetView rightToLeft="1" tabSelected="1" zoomScale="115" zoomScaleNormal="115" workbookViewId="0">
      <selection activeCell="G105" sqref="G105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21" t="s">
        <v>423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6" ht="18.75" customHeight="1">
      <c r="B2" s="122" t="s">
        <v>5</v>
      </c>
      <c r="C2" s="123"/>
      <c r="D2" s="123"/>
      <c r="E2" s="123"/>
      <c r="F2" s="121" t="s">
        <v>424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28" t="s">
        <v>3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2:16" ht="15.95" customHeight="1">
      <c r="B5" s="32" t="s">
        <v>374</v>
      </c>
      <c r="C5" s="33" t="s">
        <v>169</v>
      </c>
      <c r="D5" s="34">
        <v>0.66</v>
      </c>
      <c r="E5" s="35">
        <v>0.68</v>
      </c>
      <c r="F5" s="35">
        <v>0.65</v>
      </c>
      <c r="G5" s="36">
        <v>0.67</v>
      </c>
      <c r="H5" s="36">
        <v>0.67</v>
      </c>
      <c r="I5" s="36">
        <v>0.66</v>
      </c>
      <c r="J5" s="37">
        <v>1.5151515151515138</v>
      </c>
      <c r="K5" s="38">
        <v>90</v>
      </c>
      <c r="L5" s="38">
        <v>94026421</v>
      </c>
      <c r="M5" s="38">
        <v>62792965.700000003</v>
      </c>
      <c r="N5" s="39">
        <v>5</v>
      </c>
      <c r="O5" s="40" t="s">
        <v>170</v>
      </c>
    </row>
    <row r="6" spans="2:16" ht="15.95" customHeight="1">
      <c r="B6" s="32" t="s">
        <v>392</v>
      </c>
      <c r="C6" s="33" t="s">
        <v>36</v>
      </c>
      <c r="D6" s="34">
        <v>3.41</v>
      </c>
      <c r="E6" s="35">
        <v>3.56</v>
      </c>
      <c r="F6" s="35">
        <v>3.4</v>
      </c>
      <c r="G6" s="36">
        <v>3.48</v>
      </c>
      <c r="H6" s="36">
        <v>3.53</v>
      </c>
      <c r="I6" s="36">
        <v>3.41</v>
      </c>
      <c r="J6" s="37">
        <v>3.5190615835777095</v>
      </c>
      <c r="K6" s="38">
        <v>867</v>
      </c>
      <c r="L6" s="38">
        <v>363352674</v>
      </c>
      <c r="M6" s="38">
        <v>1265603047.5699999</v>
      </c>
      <c r="N6" s="39">
        <v>5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</v>
      </c>
      <c r="E7" s="35">
        <v>1.05</v>
      </c>
      <c r="F7" s="35">
        <v>0.99</v>
      </c>
      <c r="G7" s="36">
        <v>1.01</v>
      </c>
      <c r="H7" s="36">
        <v>1.02</v>
      </c>
      <c r="I7" s="36">
        <v>1</v>
      </c>
      <c r="J7" s="37">
        <v>2.0000000000000018</v>
      </c>
      <c r="K7" s="38">
        <v>69</v>
      </c>
      <c r="L7" s="38">
        <v>28326070</v>
      </c>
      <c r="M7" s="38">
        <v>28564970.82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0.06</v>
      </c>
      <c r="E8" s="35">
        <v>0.09</v>
      </c>
      <c r="F8" s="35">
        <v>0.06</v>
      </c>
      <c r="G8" s="36">
        <v>0.08</v>
      </c>
      <c r="H8" s="36">
        <v>0.09</v>
      </c>
      <c r="I8" s="36">
        <v>0.06</v>
      </c>
      <c r="J8" s="37">
        <v>50</v>
      </c>
      <c r="K8" s="38">
        <v>86</v>
      </c>
      <c r="L8" s="38">
        <v>514163524</v>
      </c>
      <c r="M8" s="38">
        <v>38725012.089999996</v>
      </c>
      <c r="N8" s="39">
        <v>5</v>
      </c>
      <c r="O8" s="40" t="s">
        <v>66</v>
      </c>
    </row>
    <row r="9" spans="2:16" ht="15.95" customHeight="1">
      <c r="B9" s="32" t="s">
        <v>398</v>
      </c>
      <c r="C9" s="33" t="s">
        <v>25</v>
      </c>
      <c r="D9" s="34">
        <v>0.21</v>
      </c>
      <c r="E9" s="35">
        <v>0.22</v>
      </c>
      <c r="F9" s="35">
        <v>0.21</v>
      </c>
      <c r="G9" s="36">
        <v>0.22</v>
      </c>
      <c r="H9" s="36">
        <v>0.22</v>
      </c>
      <c r="I9" s="36">
        <v>0.21</v>
      </c>
      <c r="J9" s="37">
        <v>4.7619047619047672</v>
      </c>
      <c r="K9" s="38">
        <v>34</v>
      </c>
      <c r="L9" s="38">
        <v>102288195</v>
      </c>
      <c r="M9" s="38">
        <v>21960670.949999999</v>
      </c>
      <c r="N9" s="39">
        <v>5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4.8</v>
      </c>
      <c r="E10" s="35">
        <v>5.15</v>
      </c>
      <c r="F10" s="35">
        <v>4.78</v>
      </c>
      <c r="G10" s="36">
        <v>4.9400000000000004</v>
      </c>
      <c r="H10" s="36">
        <v>5.08</v>
      </c>
      <c r="I10" s="36">
        <v>4.8</v>
      </c>
      <c r="J10" s="37">
        <v>5.8333333333333348</v>
      </c>
      <c r="K10" s="38">
        <v>749</v>
      </c>
      <c r="L10" s="38">
        <v>169705477</v>
      </c>
      <c r="M10" s="38">
        <v>837973247.28999996</v>
      </c>
      <c r="N10" s="39">
        <v>5</v>
      </c>
      <c r="O10" s="40" t="s">
        <v>52</v>
      </c>
    </row>
    <row r="11" spans="2:16" ht="15.95" customHeight="1">
      <c r="B11" s="32" t="s">
        <v>394</v>
      </c>
      <c r="C11" s="33" t="s">
        <v>74</v>
      </c>
      <c r="D11" s="34">
        <v>0.22</v>
      </c>
      <c r="E11" s="35">
        <v>0.23</v>
      </c>
      <c r="F11" s="35">
        <v>0.22</v>
      </c>
      <c r="G11" s="36">
        <v>0.22</v>
      </c>
      <c r="H11" s="36">
        <v>0.23</v>
      </c>
      <c r="I11" s="36">
        <v>0.22</v>
      </c>
      <c r="J11" s="37">
        <v>4.5454545454545414</v>
      </c>
      <c r="K11" s="38">
        <v>26</v>
      </c>
      <c r="L11" s="38">
        <v>24894751</v>
      </c>
      <c r="M11" s="38">
        <v>5486945.2199999997</v>
      </c>
      <c r="N11" s="39">
        <v>5</v>
      </c>
      <c r="O11" s="40" t="s">
        <v>75</v>
      </c>
    </row>
    <row r="12" spans="2:16" ht="15.95" customHeight="1">
      <c r="B12" s="32" t="s">
        <v>53</v>
      </c>
      <c r="C12" s="33" t="s">
        <v>42</v>
      </c>
      <c r="D12" s="34">
        <v>0.34</v>
      </c>
      <c r="E12" s="35">
        <v>0.37</v>
      </c>
      <c r="F12" s="35">
        <v>0.34</v>
      </c>
      <c r="G12" s="36">
        <v>0.36</v>
      </c>
      <c r="H12" s="36">
        <v>0.37</v>
      </c>
      <c r="I12" s="36">
        <v>0.34</v>
      </c>
      <c r="J12" s="37">
        <v>8.8235294117646959</v>
      </c>
      <c r="K12" s="38">
        <v>97</v>
      </c>
      <c r="L12" s="38">
        <v>739914353</v>
      </c>
      <c r="M12" s="38">
        <v>266320816.51999998</v>
      </c>
      <c r="N12" s="39">
        <v>5</v>
      </c>
      <c r="O12" s="40" t="s">
        <v>43</v>
      </c>
      <c r="P12" s="107"/>
    </row>
    <row r="13" spans="2:16" ht="15.95" customHeight="1">
      <c r="B13" s="32" t="s">
        <v>54</v>
      </c>
      <c r="C13" s="33" t="s">
        <v>39</v>
      </c>
      <c r="D13" s="34">
        <v>0.14000000000000001</v>
      </c>
      <c r="E13" s="35">
        <v>0.14000000000000001</v>
      </c>
      <c r="F13" s="35">
        <v>0.14000000000000001</v>
      </c>
      <c r="G13" s="36">
        <v>0.14000000000000001</v>
      </c>
      <c r="H13" s="36">
        <v>0.14000000000000001</v>
      </c>
      <c r="I13" s="36">
        <v>0.14000000000000001</v>
      </c>
      <c r="J13" s="37">
        <v>0</v>
      </c>
      <c r="K13" s="38">
        <v>54</v>
      </c>
      <c r="L13" s="38">
        <v>122420902</v>
      </c>
      <c r="M13" s="38">
        <v>17138926.280000001</v>
      </c>
      <c r="N13" s="39">
        <v>5</v>
      </c>
      <c r="O13" s="40" t="s">
        <v>40</v>
      </c>
    </row>
    <row r="14" spans="2:16" ht="15.95" customHeight="1">
      <c r="B14" s="32" t="s">
        <v>440</v>
      </c>
      <c r="C14" s="33" t="s">
        <v>220</v>
      </c>
      <c r="D14" s="34">
        <v>0.17</v>
      </c>
      <c r="E14" s="35">
        <v>0.17</v>
      </c>
      <c r="F14" s="35">
        <v>0.17</v>
      </c>
      <c r="G14" s="36">
        <v>0.17</v>
      </c>
      <c r="H14" s="36">
        <v>0.17</v>
      </c>
      <c r="I14" s="36">
        <v>0.17</v>
      </c>
      <c r="J14" s="37">
        <v>0</v>
      </c>
      <c r="K14" s="38">
        <v>1</v>
      </c>
      <c r="L14" s="38">
        <v>1000</v>
      </c>
      <c r="M14" s="38">
        <v>170</v>
      </c>
      <c r="N14" s="39">
        <v>1</v>
      </c>
      <c r="O14" s="40" t="s">
        <v>223</v>
      </c>
    </row>
    <row r="15" spans="2:16" ht="15.95" customHeight="1">
      <c r="B15" s="32" t="s">
        <v>399</v>
      </c>
      <c r="C15" s="33" t="s">
        <v>159</v>
      </c>
      <c r="D15" s="34">
        <v>1.1000000000000001</v>
      </c>
      <c r="E15" s="35">
        <v>1.1000000000000001</v>
      </c>
      <c r="F15" s="35">
        <v>1.1000000000000001</v>
      </c>
      <c r="G15" s="36">
        <v>1.1000000000000001</v>
      </c>
      <c r="H15" s="36">
        <v>1.1000000000000001</v>
      </c>
      <c r="I15" s="36">
        <v>1.1000000000000001</v>
      </c>
      <c r="J15" s="37">
        <v>0</v>
      </c>
      <c r="K15" s="38">
        <v>5</v>
      </c>
      <c r="L15" s="38">
        <v>64429</v>
      </c>
      <c r="M15" s="38">
        <v>70871.900000000009</v>
      </c>
      <c r="N15" s="39">
        <v>3</v>
      </c>
      <c r="O15" s="40" t="s">
        <v>160</v>
      </c>
    </row>
    <row r="16" spans="2:16" ht="15.95" customHeight="1">
      <c r="B16" s="32" t="s">
        <v>402</v>
      </c>
      <c r="C16" s="33" t="s">
        <v>123</v>
      </c>
      <c r="D16" s="34">
        <v>0.24</v>
      </c>
      <c r="E16" s="35">
        <v>0.25</v>
      </c>
      <c r="F16" s="35">
        <v>0.23</v>
      </c>
      <c r="G16" s="36">
        <v>0.24</v>
      </c>
      <c r="H16" s="36">
        <v>0.25</v>
      </c>
      <c r="I16" s="36">
        <v>0.23</v>
      </c>
      <c r="J16" s="37">
        <v>8.6956521739130377</v>
      </c>
      <c r="K16" s="38">
        <v>69</v>
      </c>
      <c r="L16" s="38">
        <v>84922083</v>
      </c>
      <c r="M16" s="38">
        <v>20689298.710000001</v>
      </c>
      <c r="N16" s="39">
        <v>5</v>
      </c>
      <c r="O16" s="40" t="s">
        <v>128</v>
      </c>
    </row>
    <row r="17" spans="2:15" ht="15.95" customHeight="1">
      <c r="B17" s="32" t="s">
        <v>38</v>
      </c>
      <c r="C17" s="33" t="s">
        <v>37</v>
      </c>
      <c r="D17" s="34">
        <v>1.63</v>
      </c>
      <c r="E17" s="35">
        <v>1.78</v>
      </c>
      <c r="F17" s="35">
        <v>1.62</v>
      </c>
      <c r="G17" s="36">
        <v>1.68</v>
      </c>
      <c r="H17" s="36">
        <v>1.74</v>
      </c>
      <c r="I17" s="36">
        <v>1.62</v>
      </c>
      <c r="J17" s="37">
        <v>7.4074074074073959</v>
      </c>
      <c r="K17" s="38">
        <v>1051</v>
      </c>
      <c r="L17" s="38">
        <v>1079482398</v>
      </c>
      <c r="M17" s="38">
        <v>1810590119.2599998</v>
      </c>
      <c r="N17" s="39">
        <v>5</v>
      </c>
      <c r="O17" s="40" t="s">
        <v>55</v>
      </c>
    </row>
    <row r="18" spans="2:15" ht="15.95" customHeight="1">
      <c r="B18" s="32" t="s">
        <v>393</v>
      </c>
      <c r="C18" s="33" t="s">
        <v>147</v>
      </c>
      <c r="D18" s="34">
        <v>0.05</v>
      </c>
      <c r="E18" s="34">
        <v>0.05</v>
      </c>
      <c r="F18" s="34">
        <v>0.05</v>
      </c>
      <c r="G18" s="36">
        <v>0.05</v>
      </c>
      <c r="H18" s="36">
        <v>0.05</v>
      </c>
      <c r="I18" s="36">
        <v>0.05</v>
      </c>
      <c r="J18" s="37">
        <v>0</v>
      </c>
      <c r="K18" s="38">
        <v>43</v>
      </c>
      <c r="L18" s="38">
        <v>241662139</v>
      </c>
      <c r="M18" s="38">
        <v>12083106.949999999</v>
      </c>
      <c r="N18" s="39">
        <v>4</v>
      </c>
      <c r="O18" s="40" t="s">
        <v>241</v>
      </c>
    </row>
    <row r="19" spans="2:15" ht="15.95" customHeight="1">
      <c r="B19" s="32" t="s">
        <v>242</v>
      </c>
      <c r="C19" s="33" t="s">
        <v>243</v>
      </c>
      <c r="D19" s="34">
        <v>0.26</v>
      </c>
      <c r="E19" s="35">
        <v>0.26</v>
      </c>
      <c r="F19" s="35">
        <v>0.25</v>
      </c>
      <c r="G19" s="36">
        <v>0.25</v>
      </c>
      <c r="H19" s="36">
        <v>0.25</v>
      </c>
      <c r="I19" s="36">
        <v>0.25</v>
      </c>
      <c r="J19" s="37">
        <v>0</v>
      </c>
      <c r="K19" s="38">
        <v>3</v>
      </c>
      <c r="L19" s="38">
        <v>120000</v>
      </c>
      <c r="M19" s="38">
        <v>30200</v>
      </c>
      <c r="N19" s="39">
        <v>2</v>
      </c>
      <c r="O19" s="40" t="s">
        <v>244</v>
      </c>
    </row>
    <row r="20" spans="2:15" ht="15.95" customHeight="1">
      <c r="B20" s="32" t="s">
        <v>422</v>
      </c>
      <c r="C20" s="33" t="s">
        <v>182</v>
      </c>
      <c r="D20" s="34">
        <v>0.89</v>
      </c>
      <c r="E20" s="35">
        <v>0.91</v>
      </c>
      <c r="F20" s="35">
        <v>0.89</v>
      </c>
      <c r="G20" s="36">
        <v>0.91</v>
      </c>
      <c r="H20" s="36">
        <v>0.91</v>
      </c>
      <c r="I20" s="36">
        <v>0.85</v>
      </c>
      <c r="J20" s="37">
        <v>7.0588235294117618</v>
      </c>
      <c r="K20" s="38">
        <v>3</v>
      </c>
      <c r="L20" s="38">
        <v>1901457</v>
      </c>
      <c r="M20" s="38">
        <v>1728325.87</v>
      </c>
      <c r="N20" s="39">
        <v>2</v>
      </c>
      <c r="O20" s="40" t="s">
        <v>196</v>
      </c>
    </row>
    <row r="21" spans="2:15" ht="15.95" customHeight="1">
      <c r="B21" s="32" t="s">
        <v>199</v>
      </c>
      <c r="C21" s="33" t="s">
        <v>198</v>
      </c>
      <c r="D21" s="34">
        <v>0.67</v>
      </c>
      <c r="E21" s="35">
        <v>0.67</v>
      </c>
      <c r="F21" s="35">
        <v>0.67</v>
      </c>
      <c r="G21" s="36">
        <v>0.67</v>
      </c>
      <c r="H21" s="36">
        <v>0.67</v>
      </c>
      <c r="I21" s="36">
        <v>0.67</v>
      </c>
      <c r="J21" s="37">
        <v>0</v>
      </c>
      <c r="K21" s="38">
        <v>13</v>
      </c>
      <c r="L21" s="38">
        <v>250490</v>
      </c>
      <c r="M21" s="38">
        <v>167828.3</v>
      </c>
      <c r="N21" s="39">
        <v>4</v>
      </c>
      <c r="O21" s="40" t="s">
        <v>283</v>
      </c>
    </row>
    <row r="22" spans="2:15" ht="15.95" customHeight="1">
      <c r="B22" s="56" t="s">
        <v>248</v>
      </c>
      <c r="C22" s="56" t="s">
        <v>106</v>
      </c>
      <c r="D22" s="66">
        <v>0.6</v>
      </c>
      <c r="E22" s="66">
        <v>0.6</v>
      </c>
      <c r="F22" s="66">
        <v>0.59</v>
      </c>
      <c r="G22" s="66">
        <v>0.6</v>
      </c>
      <c r="H22" s="66">
        <v>0.6</v>
      </c>
      <c r="I22" s="66">
        <v>0.6</v>
      </c>
      <c r="J22" s="67">
        <v>0</v>
      </c>
      <c r="K22" s="68">
        <v>45</v>
      </c>
      <c r="L22" s="68">
        <v>32817179</v>
      </c>
      <c r="M22" s="68">
        <v>19667480.100000001</v>
      </c>
      <c r="N22" s="69">
        <v>5</v>
      </c>
      <c r="O22" s="12" t="s">
        <v>107</v>
      </c>
    </row>
    <row r="23" spans="2:15" ht="15.95" customHeight="1">
      <c r="B23" s="56" t="s">
        <v>413</v>
      </c>
      <c r="C23" s="56" t="s">
        <v>246</v>
      </c>
      <c r="D23" s="66">
        <v>0.31</v>
      </c>
      <c r="E23" s="66">
        <v>0.31</v>
      </c>
      <c r="F23" s="66">
        <v>0.31</v>
      </c>
      <c r="G23" s="66">
        <v>0.31</v>
      </c>
      <c r="H23" s="66">
        <v>0.31</v>
      </c>
      <c r="I23" s="66">
        <v>0.31</v>
      </c>
      <c r="J23" s="67">
        <v>0</v>
      </c>
      <c r="K23" s="68">
        <v>1</v>
      </c>
      <c r="L23" s="68">
        <v>3206</v>
      </c>
      <c r="M23" s="68">
        <v>993.86</v>
      </c>
      <c r="N23" s="69">
        <v>1</v>
      </c>
      <c r="O23" s="12" t="s">
        <v>247</v>
      </c>
    </row>
    <row r="24" spans="2:15" ht="15.95" customHeight="1">
      <c r="B24" s="56" t="s">
        <v>190</v>
      </c>
      <c r="C24" s="56" t="s">
        <v>189</v>
      </c>
      <c r="D24" s="66">
        <v>0.1</v>
      </c>
      <c r="E24" s="66">
        <v>0.1</v>
      </c>
      <c r="F24" s="66">
        <v>0.1</v>
      </c>
      <c r="G24" s="66">
        <v>0.1</v>
      </c>
      <c r="H24" s="66">
        <v>0.1</v>
      </c>
      <c r="I24" s="66">
        <v>0.1</v>
      </c>
      <c r="J24" s="67">
        <v>0</v>
      </c>
      <c r="K24" s="68">
        <v>6</v>
      </c>
      <c r="L24" s="68">
        <v>1518975</v>
      </c>
      <c r="M24" s="68">
        <v>151897.5</v>
      </c>
      <c r="N24" s="69">
        <v>4</v>
      </c>
      <c r="O24" s="12" t="s">
        <v>249</v>
      </c>
    </row>
    <row r="25" spans="2:15" ht="15.95" customHeight="1">
      <c r="B25" s="56" t="s">
        <v>411</v>
      </c>
      <c r="C25" s="56" t="s">
        <v>152</v>
      </c>
      <c r="D25" s="66">
        <v>0.2</v>
      </c>
      <c r="E25" s="66">
        <v>0.2</v>
      </c>
      <c r="F25" s="66">
        <v>0.2</v>
      </c>
      <c r="G25" s="66">
        <v>0.2</v>
      </c>
      <c r="H25" s="66">
        <v>0.2</v>
      </c>
      <c r="I25" s="66">
        <v>0.2</v>
      </c>
      <c r="J25" s="67">
        <v>0</v>
      </c>
      <c r="K25" s="68">
        <v>2</v>
      </c>
      <c r="L25" s="68">
        <v>27668</v>
      </c>
      <c r="M25" s="68">
        <v>5533.6</v>
      </c>
      <c r="N25" s="69">
        <v>2</v>
      </c>
      <c r="O25" s="12" t="s">
        <v>153</v>
      </c>
    </row>
    <row r="26" spans="2:15" ht="15.95" customHeight="1">
      <c r="B26" s="56" t="s">
        <v>273</v>
      </c>
      <c r="C26" s="56" t="s">
        <v>207</v>
      </c>
      <c r="D26" s="66">
        <v>0.11</v>
      </c>
      <c r="E26" s="66">
        <v>0.11</v>
      </c>
      <c r="F26" s="66">
        <v>0.11</v>
      </c>
      <c r="G26" s="66">
        <v>0.11</v>
      </c>
      <c r="H26" s="66">
        <v>0.11</v>
      </c>
      <c r="I26" s="66">
        <v>0.11</v>
      </c>
      <c r="J26" s="67">
        <v>0</v>
      </c>
      <c r="K26" s="68">
        <v>2</v>
      </c>
      <c r="L26" s="68">
        <v>26500000000</v>
      </c>
      <c r="M26" s="68">
        <v>2915000000</v>
      </c>
      <c r="N26" s="69">
        <v>1</v>
      </c>
      <c r="O26" s="12" t="s">
        <v>208</v>
      </c>
    </row>
    <row r="27" spans="2:15" ht="15.95" customHeight="1">
      <c r="B27" s="56" t="s">
        <v>228</v>
      </c>
      <c r="C27" s="56" t="s">
        <v>229</v>
      </c>
      <c r="D27" s="66">
        <v>0.16</v>
      </c>
      <c r="E27" s="66">
        <v>0.2</v>
      </c>
      <c r="F27" s="66">
        <v>0.16</v>
      </c>
      <c r="G27" s="66">
        <v>0.18</v>
      </c>
      <c r="H27" s="66">
        <v>0.2</v>
      </c>
      <c r="I27" s="66">
        <v>0.16</v>
      </c>
      <c r="J27" s="67">
        <v>25</v>
      </c>
      <c r="K27" s="68">
        <v>371</v>
      </c>
      <c r="L27" s="68">
        <v>2228496893</v>
      </c>
      <c r="M27" s="68">
        <v>405752936.54000002</v>
      </c>
      <c r="N27" s="69">
        <v>5</v>
      </c>
      <c r="O27" s="12" t="s">
        <v>230</v>
      </c>
    </row>
    <row r="28" spans="2:15" ht="13.5" customHeight="1">
      <c r="B28" s="124" t="s">
        <v>376</v>
      </c>
      <c r="C28" s="126"/>
      <c r="D28" s="124"/>
      <c r="E28" s="125"/>
      <c r="F28" s="125"/>
      <c r="G28" s="125"/>
      <c r="H28" s="125"/>
      <c r="I28" s="125"/>
      <c r="J28" s="126"/>
      <c r="K28" s="42">
        <f>SUM(K5:K27)</f>
        <v>3687</v>
      </c>
      <c r="L28" s="43">
        <f>SUM(L5:L27)</f>
        <v>32330360284</v>
      </c>
      <c r="M28" s="43">
        <f>SUM(M5:M27)</f>
        <v>7730505365.0299997</v>
      </c>
      <c r="N28" s="43">
        <v>5</v>
      </c>
      <c r="O28" s="41" t="s">
        <v>14</v>
      </c>
    </row>
    <row r="29" spans="2:15" ht="18.75" customHeight="1">
      <c r="B29" s="45" t="s">
        <v>27</v>
      </c>
      <c r="C29" s="128"/>
      <c r="D29" s="128" t="s">
        <v>95</v>
      </c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</row>
    <row r="30" spans="2:15" ht="15.95" customHeight="1">
      <c r="B30" s="32" t="s">
        <v>382</v>
      </c>
      <c r="C30" s="49" t="s">
        <v>32</v>
      </c>
      <c r="D30" s="46">
        <v>14.94</v>
      </c>
      <c r="E30" s="46">
        <v>16</v>
      </c>
      <c r="F30" s="46">
        <v>14.9</v>
      </c>
      <c r="G30" s="36">
        <v>15.19</v>
      </c>
      <c r="H30" s="46">
        <v>15.86</v>
      </c>
      <c r="I30" s="46">
        <v>14.94</v>
      </c>
      <c r="J30" s="37">
        <v>6.1579651941097824</v>
      </c>
      <c r="K30" s="38">
        <v>648</v>
      </c>
      <c r="L30" s="38">
        <v>53509036</v>
      </c>
      <c r="M30" s="38">
        <v>812922373.70000005</v>
      </c>
      <c r="N30" s="39">
        <v>5</v>
      </c>
      <c r="O30" s="40" t="s">
        <v>33</v>
      </c>
    </row>
    <row r="31" spans="2:15" ht="15.95" customHeight="1">
      <c r="B31" s="32" t="s">
        <v>112</v>
      </c>
      <c r="C31" s="49" t="s">
        <v>113</v>
      </c>
      <c r="D31" s="46">
        <v>3.6</v>
      </c>
      <c r="E31" s="46">
        <v>3.61</v>
      </c>
      <c r="F31" s="46">
        <v>3.55</v>
      </c>
      <c r="G31" s="36">
        <v>3.57</v>
      </c>
      <c r="H31" s="46">
        <v>3.61</v>
      </c>
      <c r="I31" s="46">
        <v>3.6</v>
      </c>
      <c r="J31" s="37">
        <v>0.27777777777777679</v>
      </c>
      <c r="K31" s="38">
        <v>49</v>
      </c>
      <c r="L31" s="38">
        <v>968401</v>
      </c>
      <c r="M31" s="38">
        <v>3456776.79</v>
      </c>
      <c r="N31" s="39">
        <v>5</v>
      </c>
      <c r="O31" s="40" t="s">
        <v>300</v>
      </c>
    </row>
    <row r="32" spans="2:15" ht="15.95" customHeight="1">
      <c r="B32" s="127" t="s">
        <v>93</v>
      </c>
      <c r="C32" s="127"/>
      <c r="D32" s="127"/>
      <c r="E32" s="127"/>
      <c r="F32" s="127"/>
      <c r="G32" s="127"/>
      <c r="H32" s="127"/>
      <c r="I32" s="127"/>
      <c r="J32" s="127"/>
      <c r="K32" s="42">
        <f>SUM(K30:K31)</f>
        <v>697</v>
      </c>
      <c r="L32" s="43">
        <f>SUM(L30:L31)</f>
        <v>54477437</v>
      </c>
      <c r="M32" s="43">
        <f>SUM(M30:M31)</f>
        <v>816379150.49000001</v>
      </c>
      <c r="N32" s="43">
        <v>5</v>
      </c>
      <c r="O32" s="41" t="s">
        <v>14</v>
      </c>
    </row>
    <row r="33" spans="2:15" ht="15.95" customHeight="1">
      <c r="B33" s="45" t="s">
        <v>114</v>
      </c>
      <c r="C33" s="128"/>
      <c r="D33" s="128" t="s">
        <v>116</v>
      </c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</row>
    <row r="34" spans="2:15" ht="15.95" customHeight="1">
      <c r="B34" s="32" t="s">
        <v>380</v>
      </c>
      <c r="C34" s="49" t="s">
        <v>162</v>
      </c>
      <c r="D34" s="46">
        <v>0.9</v>
      </c>
      <c r="E34" s="46">
        <v>0.92</v>
      </c>
      <c r="F34" s="46">
        <v>0.88</v>
      </c>
      <c r="G34" s="36">
        <v>0.9</v>
      </c>
      <c r="H34" s="46">
        <v>0.9</v>
      </c>
      <c r="I34" s="46">
        <v>0.9</v>
      </c>
      <c r="J34" s="37">
        <v>0</v>
      </c>
      <c r="K34" s="38">
        <v>63</v>
      </c>
      <c r="L34" s="38">
        <v>11342716</v>
      </c>
      <c r="M34" s="38">
        <v>10157921.799999999</v>
      </c>
      <c r="N34" s="39">
        <v>5</v>
      </c>
      <c r="O34" s="40" t="s">
        <v>163</v>
      </c>
    </row>
    <row r="35" spans="2:15" ht="15.95" customHeight="1">
      <c r="B35" s="32" t="s">
        <v>407</v>
      </c>
      <c r="C35" s="49" t="s">
        <v>148</v>
      </c>
      <c r="D35" s="46">
        <v>0.8</v>
      </c>
      <c r="E35" s="46">
        <v>0.8</v>
      </c>
      <c r="F35" s="46">
        <v>0.76</v>
      </c>
      <c r="G35" s="36">
        <v>0.78</v>
      </c>
      <c r="H35" s="46">
        <v>0.77</v>
      </c>
      <c r="I35" s="46">
        <v>0.8</v>
      </c>
      <c r="J35" s="37">
        <v>-3.7499999999999978</v>
      </c>
      <c r="K35" s="38">
        <v>16</v>
      </c>
      <c r="L35" s="38">
        <v>10550000</v>
      </c>
      <c r="M35" s="38">
        <v>8208190.9199999999</v>
      </c>
      <c r="N35" s="39">
        <v>4</v>
      </c>
      <c r="O35" s="40" t="s">
        <v>149</v>
      </c>
    </row>
    <row r="36" spans="2:15" ht="15.95" customHeight="1">
      <c r="B36" s="32" t="s">
        <v>397</v>
      </c>
      <c r="C36" s="49" t="s">
        <v>206</v>
      </c>
      <c r="D36" s="46">
        <v>0.43</v>
      </c>
      <c r="E36" s="46">
        <v>0.43</v>
      </c>
      <c r="F36" s="46">
        <v>0.43</v>
      </c>
      <c r="G36" s="36">
        <v>0.43</v>
      </c>
      <c r="H36" s="46">
        <v>0.43</v>
      </c>
      <c r="I36" s="46">
        <v>0.43</v>
      </c>
      <c r="J36" s="37">
        <v>0</v>
      </c>
      <c r="K36" s="38">
        <v>1</v>
      </c>
      <c r="L36" s="38">
        <v>500000</v>
      </c>
      <c r="M36" s="38">
        <v>215000</v>
      </c>
      <c r="N36" s="39">
        <v>1</v>
      </c>
      <c r="O36" s="40" t="s">
        <v>210</v>
      </c>
    </row>
    <row r="37" spans="2:15" ht="15.95" customHeight="1">
      <c r="B37" s="32" t="s">
        <v>408</v>
      </c>
      <c r="C37" s="49" t="s">
        <v>209</v>
      </c>
      <c r="D37" s="46">
        <v>0.85</v>
      </c>
      <c r="E37" s="46">
        <v>0.85</v>
      </c>
      <c r="F37" s="46">
        <v>0.85</v>
      </c>
      <c r="G37" s="36">
        <v>0.85</v>
      </c>
      <c r="H37" s="46">
        <v>0.85</v>
      </c>
      <c r="I37" s="46">
        <v>0.85</v>
      </c>
      <c r="J37" s="37">
        <v>0</v>
      </c>
      <c r="K37" s="38">
        <v>1</v>
      </c>
      <c r="L37" s="38">
        <v>26000</v>
      </c>
      <c r="M37" s="38">
        <v>22100</v>
      </c>
      <c r="N37" s="39">
        <v>1</v>
      </c>
      <c r="O37" s="40" t="s">
        <v>304</v>
      </c>
    </row>
    <row r="38" spans="2:15" ht="15.95" customHeight="1">
      <c r="B38" s="32" t="s">
        <v>306</v>
      </c>
      <c r="C38" s="49" t="s">
        <v>307</v>
      </c>
      <c r="D38" s="46">
        <v>6.1</v>
      </c>
      <c r="E38" s="46">
        <v>6.7</v>
      </c>
      <c r="F38" s="46">
        <v>5.51</v>
      </c>
      <c r="G38" s="36">
        <v>5.57</v>
      </c>
      <c r="H38" s="46">
        <v>5.51</v>
      </c>
      <c r="I38" s="46">
        <v>6.1</v>
      </c>
      <c r="J38" s="37">
        <v>-9.6721311475409859</v>
      </c>
      <c r="K38" s="38">
        <v>43</v>
      </c>
      <c r="L38" s="38">
        <v>584842</v>
      </c>
      <c r="M38" s="38">
        <v>3504534.21</v>
      </c>
      <c r="N38" s="39">
        <v>4</v>
      </c>
      <c r="O38" s="40" t="s">
        <v>308</v>
      </c>
    </row>
    <row r="39" spans="2:15" ht="15.75" customHeight="1">
      <c r="B39" s="127" t="s">
        <v>115</v>
      </c>
      <c r="C39" s="127"/>
      <c r="D39" s="127"/>
      <c r="E39" s="127"/>
      <c r="F39" s="127"/>
      <c r="G39" s="127"/>
      <c r="H39" s="127"/>
      <c r="I39" s="127"/>
      <c r="J39" s="127"/>
      <c r="K39" s="42">
        <f>SUM(K34:K38)</f>
        <v>124</v>
      </c>
      <c r="L39" s="43">
        <f>SUM(L34:L38)</f>
        <v>23003558</v>
      </c>
      <c r="M39" s="43">
        <f>SUM(M34:M38)</f>
        <v>22107746.93</v>
      </c>
      <c r="N39" s="43">
        <v>5</v>
      </c>
      <c r="O39" s="41" t="s">
        <v>14</v>
      </c>
    </row>
    <row r="40" spans="2:15" ht="15.75" customHeight="1">
      <c r="B40" s="80" t="s">
        <v>164</v>
      </c>
      <c r="C40" s="130" t="s">
        <v>168</v>
      </c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</row>
    <row r="41" spans="2:15" ht="15.75" customHeight="1">
      <c r="B41" s="56" t="s">
        <v>309</v>
      </c>
      <c r="C41" s="56" t="s">
        <v>310</v>
      </c>
      <c r="D41" s="66">
        <v>0.43</v>
      </c>
      <c r="E41" s="66">
        <v>0.67</v>
      </c>
      <c r="F41" s="66">
        <v>0.43</v>
      </c>
      <c r="G41" s="66">
        <v>0.67</v>
      </c>
      <c r="H41" s="66">
        <v>0.67</v>
      </c>
      <c r="I41" s="66">
        <v>0.45</v>
      </c>
      <c r="J41" s="67">
        <v>48.888888888888893</v>
      </c>
      <c r="K41" s="68">
        <v>10</v>
      </c>
      <c r="L41" s="68">
        <v>635015</v>
      </c>
      <c r="M41" s="68">
        <v>284997.78999999998</v>
      </c>
      <c r="N41" s="69">
        <v>3</v>
      </c>
      <c r="O41" s="12" t="s">
        <v>311</v>
      </c>
    </row>
    <row r="42" spans="2:15" ht="13.5" customHeight="1">
      <c r="B42" s="131" t="s">
        <v>421</v>
      </c>
      <c r="C42" s="131"/>
      <c r="D42" s="132"/>
      <c r="E42" s="132"/>
      <c r="F42" s="132"/>
      <c r="G42" s="132"/>
      <c r="H42" s="132"/>
      <c r="I42" s="132"/>
      <c r="J42" s="132"/>
      <c r="K42" s="71">
        <f>K41</f>
        <v>10</v>
      </c>
      <c r="L42" s="71">
        <f t="shared" ref="L42:M42" si="0">L41</f>
        <v>635015</v>
      </c>
      <c r="M42" s="71">
        <f t="shared" si="0"/>
        <v>284997.78999999998</v>
      </c>
      <c r="N42" s="70"/>
      <c r="O42" s="72" t="s">
        <v>14</v>
      </c>
    </row>
    <row r="43" spans="2:15" ht="30.75" customHeight="1">
      <c r="K43" s="4"/>
      <c r="L43" s="4"/>
      <c r="M43" s="4"/>
      <c r="N43" s="4"/>
    </row>
    <row r="44" spans="2:15" ht="26.25" customHeight="1">
      <c r="B44" s="102" t="s">
        <v>4</v>
      </c>
      <c r="C44" s="103"/>
      <c r="D44" s="103"/>
      <c r="E44" s="121" t="s">
        <v>423</v>
      </c>
      <c r="F44" s="121"/>
      <c r="G44" s="121"/>
      <c r="H44" s="121"/>
      <c r="I44" s="121"/>
      <c r="J44" s="121"/>
      <c r="K44" s="121"/>
      <c r="L44" s="121"/>
      <c r="M44" s="121"/>
      <c r="N44" s="121"/>
      <c r="O44" s="44"/>
    </row>
    <row r="45" spans="2:15" ht="22.5" customHeight="1">
      <c r="B45" s="122" t="s">
        <v>5</v>
      </c>
      <c r="C45" s="123"/>
      <c r="D45" s="123"/>
      <c r="E45" s="123"/>
      <c r="F45" s="121" t="s">
        <v>424</v>
      </c>
      <c r="G45" s="121"/>
      <c r="H45" s="121"/>
      <c r="I45" s="121"/>
      <c r="J45" s="121"/>
      <c r="K45" s="121"/>
      <c r="L45" s="121"/>
      <c r="M45" s="121"/>
      <c r="N45" s="121"/>
      <c r="O45" s="25"/>
    </row>
    <row r="46" spans="2:15" ht="69.75" customHeight="1">
      <c r="B46" s="26" t="s">
        <v>0</v>
      </c>
      <c r="C46" s="27" t="s">
        <v>6</v>
      </c>
      <c r="D46" s="27" t="s">
        <v>7</v>
      </c>
      <c r="E46" s="27" t="s">
        <v>8</v>
      </c>
      <c r="F46" s="27" t="s">
        <v>9</v>
      </c>
      <c r="G46" s="27" t="s">
        <v>22</v>
      </c>
      <c r="H46" s="27" t="s">
        <v>2</v>
      </c>
      <c r="I46" s="27" t="s">
        <v>23</v>
      </c>
      <c r="J46" s="28" t="s">
        <v>10</v>
      </c>
      <c r="K46" s="29" t="s">
        <v>97</v>
      </c>
      <c r="L46" s="27" t="s">
        <v>64</v>
      </c>
      <c r="M46" s="27" t="s">
        <v>65</v>
      </c>
      <c r="N46" s="27" t="s">
        <v>11</v>
      </c>
      <c r="O46" s="30" t="s">
        <v>1</v>
      </c>
    </row>
    <row r="47" spans="2:15" ht="18.95" customHeight="1">
      <c r="B47" s="45" t="s">
        <v>28</v>
      </c>
      <c r="C47" s="128"/>
      <c r="D47" s="128" t="s">
        <v>31</v>
      </c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</row>
    <row r="48" spans="2:15" ht="18.95" customHeight="1">
      <c r="B48" s="32" t="s">
        <v>389</v>
      </c>
      <c r="C48" s="33" t="s">
        <v>143</v>
      </c>
      <c r="D48" s="34">
        <v>4.3</v>
      </c>
      <c r="E48" s="35">
        <v>4.5</v>
      </c>
      <c r="F48" s="35">
        <v>4.29</v>
      </c>
      <c r="G48" s="36">
        <v>4.33</v>
      </c>
      <c r="H48" s="36">
        <v>4.3</v>
      </c>
      <c r="I48" s="36">
        <v>4.29</v>
      </c>
      <c r="J48" s="37">
        <v>0.23310023310023631</v>
      </c>
      <c r="K48" s="38">
        <v>64</v>
      </c>
      <c r="L48" s="38">
        <v>657690</v>
      </c>
      <c r="M48" s="38">
        <v>2850473.2199999997</v>
      </c>
      <c r="N48" s="39">
        <v>3</v>
      </c>
      <c r="O48" s="40" t="s">
        <v>144</v>
      </c>
    </row>
    <row r="49" spans="2:15" ht="18.95" customHeight="1">
      <c r="B49" s="32" t="s">
        <v>395</v>
      </c>
      <c r="C49" s="33" t="s">
        <v>211</v>
      </c>
      <c r="D49" s="34">
        <v>6.55</v>
      </c>
      <c r="E49" s="35">
        <v>6.89</v>
      </c>
      <c r="F49" s="35">
        <v>6.55</v>
      </c>
      <c r="G49" s="36">
        <v>6.58</v>
      </c>
      <c r="H49" s="36">
        <v>6.89</v>
      </c>
      <c r="I49" s="36">
        <v>6.5</v>
      </c>
      <c r="J49" s="37">
        <v>6.0000000000000053</v>
      </c>
      <c r="K49" s="38">
        <v>4</v>
      </c>
      <c r="L49" s="38">
        <v>76325</v>
      </c>
      <c r="M49" s="38">
        <v>501835.25</v>
      </c>
      <c r="N49" s="39">
        <v>3</v>
      </c>
      <c r="O49" s="40" t="s">
        <v>217</v>
      </c>
    </row>
    <row r="50" spans="2:15" ht="18.95" customHeight="1">
      <c r="B50" s="32" t="s">
        <v>67</v>
      </c>
      <c r="C50" s="33" t="s">
        <v>68</v>
      </c>
      <c r="D50" s="34">
        <v>3.23</v>
      </c>
      <c r="E50" s="35">
        <v>3.29</v>
      </c>
      <c r="F50" s="35">
        <v>3.17</v>
      </c>
      <c r="G50" s="36">
        <v>3.24</v>
      </c>
      <c r="H50" s="36">
        <v>3.28</v>
      </c>
      <c r="I50" s="36">
        <v>3.23</v>
      </c>
      <c r="J50" s="37">
        <v>1.5479876160990669</v>
      </c>
      <c r="K50" s="38">
        <v>86</v>
      </c>
      <c r="L50" s="38">
        <v>3866549</v>
      </c>
      <c r="M50" s="38">
        <v>12506612.42</v>
      </c>
      <c r="N50" s="39">
        <v>5</v>
      </c>
      <c r="O50" s="40" t="s">
        <v>69</v>
      </c>
    </row>
    <row r="51" spans="2:15" ht="18.95" customHeight="1">
      <c r="B51" s="32" t="s">
        <v>403</v>
      </c>
      <c r="C51" s="33" t="s">
        <v>177</v>
      </c>
      <c r="D51" s="34">
        <v>0.74</v>
      </c>
      <c r="E51" s="35">
        <v>0.74</v>
      </c>
      <c r="F51" s="35">
        <v>0.71</v>
      </c>
      <c r="G51" s="36">
        <v>0.71</v>
      </c>
      <c r="H51" s="36">
        <v>0.71</v>
      </c>
      <c r="I51" s="36">
        <v>0.74</v>
      </c>
      <c r="J51" s="37">
        <v>-4.0540540540540571</v>
      </c>
      <c r="K51" s="38">
        <v>2</v>
      </c>
      <c r="L51" s="38">
        <v>67828</v>
      </c>
      <c r="M51" s="38">
        <v>48198.17</v>
      </c>
      <c r="N51" s="39">
        <v>2</v>
      </c>
      <c r="O51" s="40" t="s">
        <v>179</v>
      </c>
    </row>
    <row r="52" spans="2:15" ht="18.95" customHeight="1">
      <c r="B52" s="32" t="s">
        <v>70</v>
      </c>
      <c r="C52" s="33" t="s">
        <v>71</v>
      </c>
      <c r="D52" s="34">
        <v>22.35</v>
      </c>
      <c r="E52" s="35">
        <v>24.2</v>
      </c>
      <c r="F52" s="35">
        <v>22.35</v>
      </c>
      <c r="G52" s="36">
        <v>23.15</v>
      </c>
      <c r="H52" s="36">
        <v>23.7</v>
      </c>
      <c r="I52" s="36">
        <v>22.35</v>
      </c>
      <c r="J52" s="37">
        <v>6.0402684563758191</v>
      </c>
      <c r="K52" s="38">
        <v>139</v>
      </c>
      <c r="L52" s="38">
        <v>3101494</v>
      </c>
      <c r="M52" s="38">
        <v>71805502.079999998</v>
      </c>
      <c r="N52" s="39">
        <v>5</v>
      </c>
      <c r="O52" s="40" t="s">
        <v>72</v>
      </c>
    </row>
    <row r="53" spans="2:15" ht="18.95" customHeight="1">
      <c r="B53" s="32" t="s">
        <v>406</v>
      </c>
      <c r="C53" s="33" t="s">
        <v>118</v>
      </c>
      <c r="D53" s="34">
        <v>0.63</v>
      </c>
      <c r="E53" s="35">
        <v>0.63</v>
      </c>
      <c r="F53" s="35">
        <v>0.63</v>
      </c>
      <c r="G53" s="36">
        <v>0.63</v>
      </c>
      <c r="H53" s="36">
        <v>0.63</v>
      </c>
      <c r="I53" s="36">
        <v>0.66</v>
      </c>
      <c r="J53" s="37">
        <v>-4.5454545454545521</v>
      </c>
      <c r="K53" s="38">
        <v>4</v>
      </c>
      <c r="L53" s="38">
        <v>302453</v>
      </c>
      <c r="M53" s="38">
        <v>190545.39</v>
      </c>
      <c r="N53" s="39">
        <v>1</v>
      </c>
      <c r="O53" s="40" t="s">
        <v>333</v>
      </c>
    </row>
    <row r="54" spans="2:15" ht="18.95" customHeight="1">
      <c r="B54" s="32" t="s">
        <v>386</v>
      </c>
      <c r="C54" s="33" t="s">
        <v>201</v>
      </c>
      <c r="D54" s="34">
        <v>1.87</v>
      </c>
      <c r="E54" s="35">
        <v>1.89</v>
      </c>
      <c r="F54" s="35">
        <v>1.84</v>
      </c>
      <c r="G54" s="36">
        <v>1.85</v>
      </c>
      <c r="H54" s="36">
        <v>1.85</v>
      </c>
      <c r="I54" s="36">
        <v>1.87</v>
      </c>
      <c r="J54" s="37">
        <v>-1.0695187165775444</v>
      </c>
      <c r="K54" s="38">
        <v>22</v>
      </c>
      <c r="L54" s="38">
        <v>2043795</v>
      </c>
      <c r="M54" s="38">
        <v>3767487.65</v>
      </c>
      <c r="N54" s="39">
        <v>5</v>
      </c>
      <c r="O54" s="40" t="s">
        <v>202</v>
      </c>
    </row>
    <row r="55" spans="2:15" ht="18.95" customHeight="1">
      <c r="B55" s="32" t="s">
        <v>375</v>
      </c>
      <c r="C55" s="33" t="s">
        <v>178</v>
      </c>
      <c r="D55" s="34">
        <v>1.8</v>
      </c>
      <c r="E55" s="35">
        <v>1.8</v>
      </c>
      <c r="F55" s="35">
        <v>1.62</v>
      </c>
      <c r="G55" s="36">
        <v>1.71</v>
      </c>
      <c r="H55" s="36">
        <v>1.62</v>
      </c>
      <c r="I55" s="36">
        <v>1.8</v>
      </c>
      <c r="J55" s="37">
        <v>-9.9999999999999982</v>
      </c>
      <c r="K55" s="38">
        <v>25</v>
      </c>
      <c r="L55" s="38">
        <v>1368864</v>
      </c>
      <c r="M55" s="38">
        <v>2346801.6599999997</v>
      </c>
      <c r="N55" s="39">
        <v>5</v>
      </c>
      <c r="O55" s="40" t="s">
        <v>180</v>
      </c>
    </row>
    <row r="56" spans="2:15" ht="18.95" customHeight="1">
      <c r="B56" s="32" t="s">
        <v>401</v>
      </c>
      <c r="C56" s="33" t="s">
        <v>214</v>
      </c>
      <c r="D56" s="34">
        <v>0.99</v>
      </c>
      <c r="E56" s="35">
        <v>1.08</v>
      </c>
      <c r="F56" s="35">
        <v>0.99</v>
      </c>
      <c r="G56" s="36">
        <v>1.01</v>
      </c>
      <c r="H56" s="36">
        <v>1.01</v>
      </c>
      <c r="I56" s="36">
        <v>0.99</v>
      </c>
      <c r="J56" s="37">
        <v>2.020202020202011</v>
      </c>
      <c r="K56" s="38">
        <v>48</v>
      </c>
      <c r="L56" s="38">
        <v>27570005</v>
      </c>
      <c r="M56" s="38">
        <v>27941157.490000002</v>
      </c>
      <c r="N56" s="39">
        <v>5</v>
      </c>
      <c r="O56" s="40" t="s">
        <v>215</v>
      </c>
    </row>
    <row r="57" spans="2:15" ht="15.75" customHeight="1">
      <c r="B57" s="127" t="s">
        <v>94</v>
      </c>
      <c r="C57" s="127"/>
      <c r="D57" s="127"/>
      <c r="E57" s="127"/>
      <c r="F57" s="127"/>
      <c r="G57" s="127"/>
      <c r="H57" s="127"/>
      <c r="I57" s="127"/>
      <c r="J57" s="127"/>
      <c r="K57" s="42">
        <f>SUM(K48:K56)</f>
        <v>394</v>
      </c>
      <c r="L57" s="43">
        <f>SUM(L48:L56)</f>
        <v>39055003</v>
      </c>
      <c r="M57" s="43">
        <f>SUM(M48:M56)</f>
        <v>121958613.33000001</v>
      </c>
      <c r="N57" s="43">
        <v>5</v>
      </c>
      <c r="O57" s="41" t="s">
        <v>14</v>
      </c>
    </row>
    <row r="58" spans="2:15" ht="15.75" customHeight="1">
      <c r="B58" s="45" t="s">
        <v>76</v>
      </c>
      <c r="C58" s="128" t="s">
        <v>30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</row>
    <row r="59" spans="2:15" ht="18.95" customHeight="1">
      <c r="B59" s="32" t="s">
        <v>56</v>
      </c>
      <c r="C59" s="33" t="s">
        <v>57</v>
      </c>
      <c r="D59" s="34">
        <v>2.08</v>
      </c>
      <c r="E59" s="34">
        <v>2.2999999999999998</v>
      </c>
      <c r="F59" s="35">
        <v>2.08</v>
      </c>
      <c r="G59" s="36">
        <v>2.16</v>
      </c>
      <c r="H59" s="36">
        <v>2.2200000000000002</v>
      </c>
      <c r="I59" s="36">
        <v>2.0699999999999998</v>
      </c>
      <c r="J59" s="37">
        <v>7.2463768115942129</v>
      </c>
      <c r="K59" s="38">
        <v>238</v>
      </c>
      <c r="L59" s="38">
        <v>97430368</v>
      </c>
      <c r="M59" s="38">
        <v>210714787.27000001</v>
      </c>
      <c r="N59" s="39">
        <v>5</v>
      </c>
      <c r="O59" s="40" t="s">
        <v>58</v>
      </c>
    </row>
    <row r="60" spans="2:15" ht="18.95" customHeight="1">
      <c r="B60" s="32" t="s">
        <v>156</v>
      </c>
      <c r="C60" s="33" t="s">
        <v>155</v>
      </c>
      <c r="D60" s="34">
        <v>5.4</v>
      </c>
      <c r="E60" s="34">
        <v>5.6</v>
      </c>
      <c r="F60" s="35">
        <v>5.4</v>
      </c>
      <c r="G60" s="36">
        <v>5.43</v>
      </c>
      <c r="H60" s="36">
        <v>5.43</v>
      </c>
      <c r="I60" s="36">
        <v>5.4</v>
      </c>
      <c r="J60" s="37">
        <v>0.55555555555555358</v>
      </c>
      <c r="K60" s="38">
        <v>23</v>
      </c>
      <c r="L60" s="38">
        <v>631270</v>
      </c>
      <c r="M60" s="38">
        <v>3425655.1399999997</v>
      </c>
      <c r="N60" s="39">
        <v>4</v>
      </c>
      <c r="O60" s="40" t="s">
        <v>157</v>
      </c>
    </row>
    <row r="61" spans="2:15" ht="18.95" customHeight="1">
      <c r="B61" s="32" t="s">
        <v>186</v>
      </c>
      <c r="C61" s="33" t="s">
        <v>184</v>
      </c>
      <c r="D61" s="34">
        <v>18</v>
      </c>
      <c r="E61" s="34">
        <v>18</v>
      </c>
      <c r="F61" s="35">
        <v>18</v>
      </c>
      <c r="G61" s="36">
        <v>18</v>
      </c>
      <c r="H61" s="36">
        <v>18</v>
      </c>
      <c r="I61" s="36">
        <v>18</v>
      </c>
      <c r="J61" s="37">
        <v>0</v>
      </c>
      <c r="K61" s="38">
        <v>6</v>
      </c>
      <c r="L61" s="38">
        <v>325350</v>
      </c>
      <c r="M61" s="38">
        <v>5856300</v>
      </c>
      <c r="N61" s="39">
        <v>4</v>
      </c>
      <c r="O61" s="40" t="s">
        <v>195</v>
      </c>
    </row>
    <row r="62" spans="2:15" ht="18.95" customHeight="1">
      <c r="B62" s="32" t="s">
        <v>59</v>
      </c>
      <c r="C62" s="33" t="s">
        <v>34</v>
      </c>
      <c r="D62" s="34">
        <v>5.99</v>
      </c>
      <c r="E62" s="34">
        <v>5.99</v>
      </c>
      <c r="F62" s="35">
        <v>5.9</v>
      </c>
      <c r="G62" s="36">
        <v>5.96</v>
      </c>
      <c r="H62" s="36">
        <v>5.96</v>
      </c>
      <c r="I62" s="36">
        <v>5.99</v>
      </c>
      <c r="J62" s="37">
        <v>-0.5008347245409106</v>
      </c>
      <c r="K62" s="38">
        <v>368</v>
      </c>
      <c r="L62" s="38">
        <v>48300491</v>
      </c>
      <c r="M62" s="38">
        <v>287756572.62</v>
      </c>
      <c r="N62" s="39">
        <v>5</v>
      </c>
      <c r="O62" s="40" t="s">
        <v>35</v>
      </c>
    </row>
    <row r="63" spans="2:15" ht="18.95" customHeight="1">
      <c r="B63" s="32" t="s">
        <v>60</v>
      </c>
      <c r="C63" s="33" t="s">
        <v>41</v>
      </c>
      <c r="D63" s="34">
        <v>2.41</v>
      </c>
      <c r="E63" s="34">
        <v>2.4500000000000002</v>
      </c>
      <c r="F63" s="35">
        <v>2.41</v>
      </c>
      <c r="G63" s="36">
        <v>2.4500000000000002</v>
      </c>
      <c r="H63" s="36">
        <v>2.4500000000000002</v>
      </c>
      <c r="I63" s="36">
        <v>2.4</v>
      </c>
      <c r="J63" s="37">
        <v>2.0833333333333481</v>
      </c>
      <c r="K63" s="38">
        <v>11</v>
      </c>
      <c r="L63" s="38">
        <v>447440</v>
      </c>
      <c r="M63" s="38">
        <v>1096224</v>
      </c>
      <c r="N63" s="39">
        <v>4</v>
      </c>
      <c r="O63" s="40" t="s">
        <v>61</v>
      </c>
    </row>
    <row r="64" spans="2:15" ht="18.95" customHeight="1">
      <c r="B64" s="32" t="s">
        <v>388</v>
      </c>
      <c r="C64" s="33" t="s">
        <v>46</v>
      </c>
      <c r="D64" s="34">
        <v>2.52</v>
      </c>
      <c r="E64" s="34">
        <v>2.6</v>
      </c>
      <c r="F64" s="35">
        <v>2.4500000000000002</v>
      </c>
      <c r="G64" s="36">
        <v>2.4700000000000002</v>
      </c>
      <c r="H64" s="36">
        <v>2.52</v>
      </c>
      <c r="I64" s="36">
        <v>2.52</v>
      </c>
      <c r="J64" s="37">
        <v>0</v>
      </c>
      <c r="K64" s="38">
        <v>16</v>
      </c>
      <c r="L64" s="38">
        <v>1382863</v>
      </c>
      <c r="M64" s="38">
        <v>3416932.58</v>
      </c>
      <c r="N64" s="39">
        <v>3</v>
      </c>
      <c r="O64" s="40" t="s">
        <v>44</v>
      </c>
    </row>
    <row r="65" spans="2:15" ht="18.95" customHeight="1">
      <c r="B65" s="32" t="s">
        <v>127</v>
      </c>
      <c r="C65" s="33" t="s">
        <v>126</v>
      </c>
      <c r="D65" s="34">
        <v>5.5</v>
      </c>
      <c r="E65" s="34">
        <v>5.5</v>
      </c>
      <c r="F65" s="35">
        <v>5.5</v>
      </c>
      <c r="G65" s="36">
        <v>5.5</v>
      </c>
      <c r="H65" s="36">
        <v>5.5</v>
      </c>
      <c r="I65" s="36">
        <v>5.5</v>
      </c>
      <c r="J65" s="37">
        <v>0</v>
      </c>
      <c r="K65" s="38">
        <v>3</v>
      </c>
      <c r="L65" s="38">
        <v>11024</v>
      </c>
      <c r="M65" s="38">
        <v>60632</v>
      </c>
      <c r="N65" s="39">
        <v>1</v>
      </c>
      <c r="O65" s="40" t="s">
        <v>129</v>
      </c>
    </row>
    <row r="66" spans="2:15" ht="18.95" customHeight="1">
      <c r="B66" s="32" t="s">
        <v>390</v>
      </c>
      <c r="C66" s="33" t="s">
        <v>185</v>
      </c>
      <c r="D66" s="34">
        <v>1.25</v>
      </c>
      <c r="E66" s="34">
        <v>1.34</v>
      </c>
      <c r="F66" s="35">
        <v>1.25</v>
      </c>
      <c r="G66" s="36">
        <v>1.26</v>
      </c>
      <c r="H66" s="36">
        <v>1.25</v>
      </c>
      <c r="I66" s="36">
        <v>1.23</v>
      </c>
      <c r="J66" s="37">
        <v>1.6260162601626105</v>
      </c>
      <c r="K66" s="38">
        <v>16</v>
      </c>
      <c r="L66" s="38">
        <v>618743</v>
      </c>
      <c r="M66" s="38">
        <v>781430.21</v>
      </c>
      <c r="N66" s="39">
        <v>4</v>
      </c>
      <c r="O66" s="40" t="s">
        <v>194</v>
      </c>
    </row>
    <row r="67" spans="2:15" ht="18.95" customHeight="1">
      <c r="B67" s="32" t="s">
        <v>405</v>
      </c>
      <c r="C67" s="33" t="s">
        <v>154</v>
      </c>
      <c r="D67" s="34">
        <v>2.0499999999999998</v>
      </c>
      <c r="E67" s="34">
        <v>2.0499999999999998</v>
      </c>
      <c r="F67" s="35">
        <v>1.95</v>
      </c>
      <c r="G67" s="36">
        <v>1.95</v>
      </c>
      <c r="H67" s="36">
        <v>1.95</v>
      </c>
      <c r="I67" s="36">
        <v>2.0499999999999998</v>
      </c>
      <c r="J67" s="37">
        <v>-4.8780487804877986</v>
      </c>
      <c r="K67" s="38">
        <v>3</v>
      </c>
      <c r="L67" s="38">
        <v>44344</v>
      </c>
      <c r="M67" s="38">
        <v>86519.2</v>
      </c>
      <c r="N67" s="39">
        <v>1</v>
      </c>
      <c r="O67" s="40" t="s">
        <v>158</v>
      </c>
    </row>
    <row r="68" spans="2:15" ht="18.95" customHeight="1">
      <c r="B68" s="32" t="s">
        <v>84</v>
      </c>
      <c r="C68" s="33" t="s">
        <v>85</v>
      </c>
      <c r="D68" s="34">
        <v>2.2999999999999998</v>
      </c>
      <c r="E68" s="34">
        <v>2.2999999999999998</v>
      </c>
      <c r="F68" s="35">
        <v>2.2000000000000002</v>
      </c>
      <c r="G68" s="36">
        <v>2.2999999999999998</v>
      </c>
      <c r="H68" s="36">
        <v>2.2999999999999998</v>
      </c>
      <c r="I68" s="36">
        <v>2.2999999999999998</v>
      </c>
      <c r="J68" s="37">
        <v>0</v>
      </c>
      <c r="K68" s="38">
        <v>10</v>
      </c>
      <c r="L68" s="38">
        <v>502370</v>
      </c>
      <c r="M68" s="38">
        <v>1155405.8999999999</v>
      </c>
      <c r="N68" s="39">
        <v>3</v>
      </c>
      <c r="O68" s="40" t="s">
        <v>86</v>
      </c>
    </row>
    <row r="69" spans="2:15" ht="18.95" customHeight="1">
      <c r="B69" s="32" t="s">
        <v>81</v>
      </c>
      <c r="C69" s="33" t="s">
        <v>82</v>
      </c>
      <c r="D69" s="34">
        <v>2.76</v>
      </c>
      <c r="E69" s="34">
        <v>2.83</v>
      </c>
      <c r="F69" s="35">
        <v>2.65</v>
      </c>
      <c r="G69" s="36">
        <v>2.79</v>
      </c>
      <c r="H69" s="36">
        <v>2.76</v>
      </c>
      <c r="I69" s="36">
        <v>2.75</v>
      </c>
      <c r="J69" s="37">
        <v>0.36363636363636598</v>
      </c>
      <c r="K69" s="38">
        <v>132</v>
      </c>
      <c r="L69" s="38">
        <v>17295135</v>
      </c>
      <c r="M69" s="38">
        <v>47293126.919999994</v>
      </c>
      <c r="N69" s="39">
        <v>5</v>
      </c>
      <c r="O69" s="40" t="s">
        <v>83</v>
      </c>
    </row>
    <row r="70" spans="2:15" ht="18.95" customHeight="1">
      <c r="B70" s="32" t="s">
        <v>409</v>
      </c>
      <c r="C70" s="33" t="s">
        <v>131</v>
      </c>
      <c r="D70" s="34">
        <v>0.95</v>
      </c>
      <c r="E70" s="34">
        <v>0.95</v>
      </c>
      <c r="F70" s="35">
        <v>0.95</v>
      </c>
      <c r="G70" s="36">
        <v>0.95</v>
      </c>
      <c r="H70" s="36">
        <v>0.95</v>
      </c>
      <c r="I70" s="36">
        <v>0.95</v>
      </c>
      <c r="J70" s="37">
        <v>0</v>
      </c>
      <c r="K70" s="38">
        <v>4</v>
      </c>
      <c r="L70" s="38">
        <v>79772</v>
      </c>
      <c r="M70" s="38">
        <v>75783.399999999994</v>
      </c>
      <c r="N70" s="39">
        <v>2</v>
      </c>
      <c r="O70" s="40" t="s">
        <v>132</v>
      </c>
    </row>
    <row r="71" spans="2:15" ht="18.95" customHeight="1">
      <c r="B71" s="32" t="s">
        <v>385</v>
      </c>
      <c r="C71" s="33" t="s">
        <v>77</v>
      </c>
      <c r="D71" s="34">
        <v>1.5</v>
      </c>
      <c r="E71" s="34">
        <v>1.5</v>
      </c>
      <c r="F71" s="35">
        <v>1.49</v>
      </c>
      <c r="G71" s="36">
        <v>1.49</v>
      </c>
      <c r="H71" s="36">
        <v>1.49</v>
      </c>
      <c r="I71" s="36">
        <v>1.5</v>
      </c>
      <c r="J71" s="37">
        <v>-0.66666666666667096</v>
      </c>
      <c r="K71" s="38">
        <v>3</v>
      </c>
      <c r="L71" s="38">
        <v>507333</v>
      </c>
      <c r="M71" s="38">
        <v>755932.79</v>
      </c>
      <c r="N71" s="39">
        <v>1</v>
      </c>
      <c r="O71" s="40" t="s">
        <v>78</v>
      </c>
    </row>
    <row r="72" spans="2:15" ht="18.95" customHeight="1">
      <c r="B72" s="32" t="s">
        <v>341</v>
      </c>
      <c r="C72" s="33" t="s">
        <v>342</v>
      </c>
      <c r="D72" s="34">
        <v>1.19</v>
      </c>
      <c r="E72" s="34">
        <v>1.24</v>
      </c>
      <c r="F72" s="35">
        <v>1.18</v>
      </c>
      <c r="G72" s="36">
        <v>1.21</v>
      </c>
      <c r="H72" s="36">
        <v>1.2</v>
      </c>
      <c r="I72" s="36">
        <v>1.24</v>
      </c>
      <c r="J72" s="37">
        <v>-3.2258064516129115</v>
      </c>
      <c r="K72" s="38">
        <v>56</v>
      </c>
      <c r="L72" s="38">
        <v>23577778</v>
      </c>
      <c r="M72" s="38">
        <v>28594264.91</v>
      </c>
      <c r="N72" s="39">
        <v>3</v>
      </c>
      <c r="O72" s="40" t="s">
        <v>343</v>
      </c>
    </row>
    <row r="73" spans="2:15" ht="18.95" customHeight="1">
      <c r="B73" s="32" t="s">
        <v>396</v>
      </c>
      <c r="C73" s="33" t="s">
        <v>145</v>
      </c>
      <c r="D73" s="34">
        <v>1.87</v>
      </c>
      <c r="E73" s="34">
        <v>1.9</v>
      </c>
      <c r="F73" s="35">
        <v>1.87</v>
      </c>
      <c r="G73" s="36">
        <v>1.89</v>
      </c>
      <c r="H73" s="36">
        <v>1.9</v>
      </c>
      <c r="I73" s="36">
        <v>1.87</v>
      </c>
      <c r="J73" s="37">
        <v>1.6042780748662944</v>
      </c>
      <c r="K73" s="38">
        <v>11</v>
      </c>
      <c r="L73" s="38">
        <v>2269952</v>
      </c>
      <c r="M73" s="38">
        <v>4299195.05</v>
      </c>
      <c r="N73" s="39">
        <v>3</v>
      </c>
      <c r="O73" s="40" t="s">
        <v>146</v>
      </c>
    </row>
    <row r="74" spans="2:15" ht="18.95" customHeight="1">
      <c r="B74" s="32" t="s">
        <v>404</v>
      </c>
      <c r="C74" s="33" t="s">
        <v>88</v>
      </c>
      <c r="D74" s="34">
        <v>2.5499999999999998</v>
      </c>
      <c r="E74" s="34">
        <v>2.69</v>
      </c>
      <c r="F74" s="35">
        <v>2.4700000000000002</v>
      </c>
      <c r="G74" s="36">
        <v>2.57</v>
      </c>
      <c r="H74" s="36">
        <v>2.69</v>
      </c>
      <c r="I74" s="36">
        <v>2.52</v>
      </c>
      <c r="J74" s="37">
        <v>6.7460317460317443</v>
      </c>
      <c r="K74" s="38">
        <v>67</v>
      </c>
      <c r="L74" s="38">
        <v>7656260</v>
      </c>
      <c r="M74" s="38">
        <v>19661113.369999997</v>
      </c>
      <c r="N74" s="39">
        <v>5</v>
      </c>
      <c r="O74" s="40" t="s">
        <v>89</v>
      </c>
    </row>
    <row r="75" spans="2:15" ht="18.95" customHeight="1">
      <c r="B75" s="32" t="s">
        <v>349</v>
      </c>
      <c r="C75" s="33" t="s">
        <v>191</v>
      </c>
      <c r="D75" s="34">
        <v>1.31</v>
      </c>
      <c r="E75" s="34">
        <v>1.36</v>
      </c>
      <c r="F75" s="35">
        <v>1.3</v>
      </c>
      <c r="G75" s="36">
        <v>1.3</v>
      </c>
      <c r="H75" s="36">
        <v>1.3</v>
      </c>
      <c r="I75" s="36">
        <v>1.31</v>
      </c>
      <c r="J75" s="37">
        <v>-0.76335877862595547</v>
      </c>
      <c r="K75" s="38">
        <v>12</v>
      </c>
      <c r="L75" s="38">
        <v>710949</v>
      </c>
      <c r="M75" s="38">
        <v>925660.69</v>
      </c>
      <c r="N75" s="39">
        <v>5</v>
      </c>
      <c r="O75" s="40" t="s">
        <v>192</v>
      </c>
    </row>
    <row r="76" spans="2:15" ht="17.25" customHeight="1">
      <c r="B76" s="124" t="s">
        <v>161</v>
      </c>
      <c r="C76" s="126"/>
      <c r="D76" s="124"/>
      <c r="E76" s="125"/>
      <c r="F76" s="125"/>
      <c r="G76" s="125"/>
      <c r="H76" s="125"/>
      <c r="I76" s="125"/>
      <c r="J76" s="126"/>
      <c r="K76" s="42">
        <f>SUM(K59:K75)</f>
        <v>979</v>
      </c>
      <c r="L76" s="43">
        <f>SUM(L59:L75)</f>
        <v>201791442</v>
      </c>
      <c r="M76" s="43">
        <f>SUM(M59:M75)</f>
        <v>615955536.04999983</v>
      </c>
      <c r="N76" s="43">
        <v>5</v>
      </c>
      <c r="O76" s="41" t="s">
        <v>14</v>
      </c>
    </row>
    <row r="77" spans="2:15" ht="51.75" customHeight="1">
      <c r="B77" s="102" t="s">
        <v>4</v>
      </c>
      <c r="C77" s="103"/>
      <c r="D77" s="103"/>
      <c r="E77" s="121" t="s">
        <v>423</v>
      </c>
      <c r="F77" s="121"/>
      <c r="G77" s="121"/>
      <c r="H77" s="121"/>
      <c r="I77" s="121"/>
      <c r="J77" s="121"/>
      <c r="K77" s="121"/>
      <c r="L77" s="121"/>
      <c r="M77" s="121"/>
      <c r="N77" s="121"/>
      <c r="O77" s="44"/>
    </row>
    <row r="78" spans="2:15" ht="30.75" customHeight="1">
      <c r="B78" s="122" t="s">
        <v>5</v>
      </c>
      <c r="C78" s="123"/>
      <c r="D78" s="123"/>
      <c r="E78" s="123"/>
      <c r="F78" s="121" t="s">
        <v>424</v>
      </c>
      <c r="G78" s="121"/>
      <c r="H78" s="121"/>
      <c r="I78" s="121"/>
      <c r="J78" s="121"/>
      <c r="K78" s="121"/>
      <c r="L78" s="121"/>
      <c r="M78" s="121"/>
      <c r="N78" s="121"/>
      <c r="O78" s="25"/>
    </row>
    <row r="79" spans="2:15" ht="69.75" customHeight="1">
      <c r="B79" s="26" t="s">
        <v>0</v>
      </c>
      <c r="C79" s="27" t="s">
        <v>6</v>
      </c>
      <c r="D79" s="27" t="s">
        <v>7</v>
      </c>
      <c r="E79" s="27" t="s">
        <v>8</v>
      </c>
      <c r="F79" s="27" t="s">
        <v>9</v>
      </c>
      <c r="G79" s="27" t="s">
        <v>22</v>
      </c>
      <c r="H79" s="27" t="s">
        <v>2</v>
      </c>
      <c r="I79" s="27" t="s">
        <v>23</v>
      </c>
      <c r="J79" s="28" t="s">
        <v>10</v>
      </c>
      <c r="K79" s="29" t="s">
        <v>97</v>
      </c>
      <c r="L79" s="27" t="s">
        <v>64</v>
      </c>
      <c r="M79" s="27" t="s">
        <v>65</v>
      </c>
      <c r="N79" s="27" t="s">
        <v>11</v>
      </c>
      <c r="O79" s="30" t="s">
        <v>1</v>
      </c>
    </row>
    <row r="80" spans="2:15" ht="18.95" customHeight="1">
      <c r="B80" s="45" t="s">
        <v>16</v>
      </c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 t="s">
        <v>63</v>
      </c>
      <c r="O80" s="128"/>
    </row>
    <row r="81" spans="2:16" ht="18.95" customHeight="1">
      <c r="B81" s="48" t="s">
        <v>90</v>
      </c>
      <c r="C81" s="48" t="s">
        <v>91</v>
      </c>
      <c r="D81" s="34">
        <v>9.08</v>
      </c>
      <c r="E81" s="34">
        <v>9.36</v>
      </c>
      <c r="F81" s="34">
        <v>9</v>
      </c>
      <c r="G81" s="36">
        <v>9.1199999999999992</v>
      </c>
      <c r="H81" s="36">
        <v>9.25</v>
      </c>
      <c r="I81" s="36">
        <v>9.0500000000000007</v>
      </c>
      <c r="J81" s="37">
        <v>2.2099447513812098</v>
      </c>
      <c r="K81" s="38">
        <v>36</v>
      </c>
      <c r="L81" s="38">
        <v>1179842</v>
      </c>
      <c r="M81" s="38">
        <v>10764367.719999999</v>
      </c>
      <c r="N81" s="39">
        <v>5</v>
      </c>
      <c r="O81" s="5" t="s">
        <v>92</v>
      </c>
    </row>
    <row r="82" spans="2:16" ht="18.95" customHeight="1">
      <c r="B82" s="48" t="s">
        <v>109</v>
      </c>
      <c r="C82" s="48" t="s">
        <v>110</v>
      </c>
      <c r="D82" s="34">
        <v>11.7</v>
      </c>
      <c r="E82" s="34">
        <v>11.7</v>
      </c>
      <c r="F82" s="34">
        <v>11.7</v>
      </c>
      <c r="G82" s="36">
        <v>11.7</v>
      </c>
      <c r="H82" s="36">
        <v>11.7</v>
      </c>
      <c r="I82" s="36">
        <v>11.58</v>
      </c>
      <c r="J82" s="37">
        <v>1.0362694300518172</v>
      </c>
      <c r="K82" s="38">
        <v>2</v>
      </c>
      <c r="L82" s="38">
        <v>3000</v>
      </c>
      <c r="M82" s="38">
        <v>35100</v>
      </c>
      <c r="N82" s="39">
        <v>2</v>
      </c>
      <c r="O82" s="5" t="s">
        <v>111</v>
      </c>
    </row>
    <row r="83" spans="2:16" ht="18.95" customHeight="1">
      <c r="B83" s="48" t="s">
        <v>377</v>
      </c>
      <c r="C83" s="48" t="s">
        <v>105</v>
      </c>
      <c r="D83" s="34">
        <v>9.25</v>
      </c>
      <c r="E83" s="34">
        <v>9.25</v>
      </c>
      <c r="F83" s="34">
        <v>9.25</v>
      </c>
      <c r="G83" s="36">
        <v>9.25</v>
      </c>
      <c r="H83" s="36">
        <v>9.25</v>
      </c>
      <c r="I83" s="36">
        <v>9.25</v>
      </c>
      <c r="J83" s="37">
        <v>0</v>
      </c>
      <c r="K83" s="38">
        <v>1</v>
      </c>
      <c r="L83" s="38">
        <v>107</v>
      </c>
      <c r="M83" s="38">
        <v>989.75</v>
      </c>
      <c r="N83" s="39">
        <v>1</v>
      </c>
      <c r="O83" s="5" t="s">
        <v>108</v>
      </c>
    </row>
    <row r="84" spans="2:16" ht="18.95" customHeight="1">
      <c r="B84" s="48" t="s">
        <v>441</v>
      </c>
      <c r="C84" s="48" t="s">
        <v>353</v>
      </c>
      <c r="D84" s="34">
        <v>13.6</v>
      </c>
      <c r="E84" s="34">
        <v>13.61</v>
      </c>
      <c r="F84" s="34">
        <v>13.6</v>
      </c>
      <c r="G84" s="36">
        <v>13.6</v>
      </c>
      <c r="H84" s="36">
        <v>13.61</v>
      </c>
      <c r="I84" s="36">
        <v>13.6</v>
      </c>
      <c r="J84" s="37">
        <v>7.3529411764705621E-2</v>
      </c>
      <c r="K84" s="38">
        <v>8</v>
      </c>
      <c r="L84" s="38">
        <v>377180</v>
      </c>
      <c r="M84" s="38">
        <v>5129684.5100000007</v>
      </c>
      <c r="N84" s="39">
        <v>2</v>
      </c>
      <c r="O84" s="5" t="s">
        <v>354</v>
      </c>
    </row>
    <row r="85" spans="2:16" ht="18.95" customHeight="1">
      <c r="B85" s="48" t="s">
        <v>125</v>
      </c>
      <c r="C85" s="48" t="s">
        <v>124</v>
      </c>
      <c r="D85" s="34">
        <v>49</v>
      </c>
      <c r="E85" s="34">
        <v>51</v>
      </c>
      <c r="F85" s="34">
        <v>49</v>
      </c>
      <c r="G85" s="36">
        <v>50.96</v>
      </c>
      <c r="H85" s="36">
        <v>50</v>
      </c>
      <c r="I85" s="36">
        <v>51</v>
      </c>
      <c r="J85" s="37">
        <v>-1.9607843137254943</v>
      </c>
      <c r="K85" s="38">
        <v>13</v>
      </c>
      <c r="L85" s="38">
        <v>1056749</v>
      </c>
      <c r="M85" s="38">
        <v>53852102</v>
      </c>
      <c r="N85" s="39">
        <v>4</v>
      </c>
      <c r="O85" s="5" t="s">
        <v>130</v>
      </c>
    </row>
    <row r="86" spans="2:16" ht="18.95" customHeight="1">
      <c r="B86" s="48" t="s">
        <v>410</v>
      </c>
      <c r="C86" s="48" t="s">
        <v>213</v>
      </c>
      <c r="D86" s="34">
        <v>23</v>
      </c>
      <c r="E86" s="34">
        <v>23</v>
      </c>
      <c r="F86" s="34">
        <v>23</v>
      </c>
      <c r="G86" s="36">
        <v>23</v>
      </c>
      <c r="H86" s="36">
        <v>23</v>
      </c>
      <c r="I86" s="36">
        <v>23</v>
      </c>
      <c r="J86" s="37">
        <v>0</v>
      </c>
      <c r="K86" s="38">
        <v>2</v>
      </c>
      <c r="L86" s="38">
        <v>561</v>
      </c>
      <c r="M86" s="38">
        <v>12903</v>
      </c>
      <c r="N86" s="39">
        <v>2</v>
      </c>
      <c r="O86" s="5" t="s">
        <v>216</v>
      </c>
    </row>
    <row r="87" spans="2:16" ht="18.95" customHeight="1">
      <c r="B87" s="48" t="s">
        <v>412</v>
      </c>
      <c r="C87" s="48" t="s">
        <v>172</v>
      </c>
      <c r="D87" s="34">
        <v>29.31</v>
      </c>
      <c r="E87" s="34">
        <v>29.31</v>
      </c>
      <c r="F87" s="34">
        <v>29.31</v>
      </c>
      <c r="G87" s="36">
        <v>29.31</v>
      </c>
      <c r="H87" s="36">
        <v>29.31</v>
      </c>
      <c r="I87" s="36">
        <v>29.31</v>
      </c>
      <c r="J87" s="37">
        <v>0</v>
      </c>
      <c r="K87" s="38">
        <v>5</v>
      </c>
      <c r="L87" s="38">
        <v>3304</v>
      </c>
      <c r="M87" s="38">
        <v>96840.24</v>
      </c>
      <c r="N87" s="39">
        <v>2</v>
      </c>
      <c r="O87" s="5" t="s">
        <v>173</v>
      </c>
    </row>
    <row r="88" spans="2:16" ht="18.95" customHeight="1">
      <c r="B88" s="48" t="s">
        <v>101</v>
      </c>
      <c r="C88" s="48" t="s">
        <v>102</v>
      </c>
      <c r="D88" s="34">
        <v>18.5</v>
      </c>
      <c r="E88" s="34">
        <v>19.29</v>
      </c>
      <c r="F88" s="34">
        <v>18.399999999999999</v>
      </c>
      <c r="G88" s="36">
        <v>18.72</v>
      </c>
      <c r="H88" s="36">
        <v>19.07</v>
      </c>
      <c r="I88" s="36">
        <v>18.2</v>
      </c>
      <c r="J88" s="37">
        <v>4.7802197802197854</v>
      </c>
      <c r="K88" s="38">
        <v>56</v>
      </c>
      <c r="L88" s="38">
        <v>1208150</v>
      </c>
      <c r="M88" s="38">
        <v>22613640.41</v>
      </c>
      <c r="N88" s="39">
        <v>5</v>
      </c>
      <c r="O88" s="5" t="s">
        <v>104</v>
      </c>
    </row>
    <row r="89" spans="2:16" ht="18.95" customHeight="1">
      <c r="B89" s="127" t="s">
        <v>17</v>
      </c>
      <c r="C89" s="127"/>
      <c r="D89" s="127"/>
      <c r="E89" s="127"/>
      <c r="F89" s="127"/>
      <c r="G89" s="127"/>
      <c r="H89" s="127"/>
      <c r="I89" s="127"/>
      <c r="J89" s="127"/>
      <c r="K89" s="42">
        <f>SUM(K81:K88)</f>
        <v>123</v>
      </c>
      <c r="L89" s="43">
        <f>SUM(L81:L88)</f>
        <v>3828893</v>
      </c>
      <c r="M89" s="43">
        <f>SUM(M81:M88)</f>
        <v>92505627.629999995</v>
      </c>
      <c r="N89" s="43">
        <v>5</v>
      </c>
      <c r="O89" s="41" t="s">
        <v>14</v>
      </c>
    </row>
    <row r="90" spans="2:16" ht="18.95" customHeight="1">
      <c r="B90" s="31" t="s">
        <v>18</v>
      </c>
      <c r="C90" s="128" t="s">
        <v>29</v>
      </c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</row>
    <row r="91" spans="2:16" ht="18.95" customHeight="1">
      <c r="B91" s="48" t="s">
        <v>400</v>
      </c>
      <c r="C91" s="48" t="s">
        <v>218</v>
      </c>
      <c r="D91" s="34">
        <v>0.36</v>
      </c>
      <c r="E91" s="34">
        <v>0.36</v>
      </c>
      <c r="F91" s="34">
        <v>0.35</v>
      </c>
      <c r="G91" s="36">
        <v>0.34</v>
      </c>
      <c r="H91" s="36">
        <v>0.36</v>
      </c>
      <c r="I91" s="36">
        <v>0.36</v>
      </c>
      <c r="J91" s="37">
        <v>0</v>
      </c>
      <c r="K91" s="38">
        <v>16</v>
      </c>
      <c r="L91" s="38">
        <v>9585507</v>
      </c>
      <c r="M91" s="38">
        <v>3400541.68</v>
      </c>
      <c r="N91" s="39">
        <v>3</v>
      </c>
      <c r="O91" s="5" t="s">
        <v>219</v>
      </c>
      <c r="P91" s="107"/>
    </row>
    <row r="92" spans="2:16" ht="18.95" customHeight="1">
      <c r="B92" s="48" t="s">
        <v>221</v>
      </c>
      <c r="C92" s="48" t="s">
        <v>222</v>
      </c>
      <c r="D92" s="34">
        <v>2.2000000000000002</v>
      </c>
      <c r="E92" s="34">
        <v>2.2000000000000002</v>
      </c>
      <c r="F92" s="34">
        <v>2.14</v>
      </c>
      <c r="G92" s="36">
        <v>2.14</v>
      </c>
      <c r="H92" s="36">
        <v>2.14</v>
      </c>
      <c r="I92" s="36">
        <v>2.2000000000000002</v>
      </c>
      <c r="J92" s="37">
        <v>-2.7272727272727337</v>
      </c>
      <c r="K92" s="38">
        <v>11</v>
      </c>
      <c r="L92" s="38">
        <v>447763</v>
      </c>
      <c r="M92" s="38">
        <v>958226.32000000007</v>
      </c>
      <c r="N92" s="39">
        <v>3</v>
      </c>
      <c r="O92" s="5" t="s">
        <v>224</v>
      </c>
      <c r="P92" s="107"/>
    </row>
    <row r="93" spans="2:16" ht="18.95" customHeight="1">
      <c r="B93" s="48" t="s">
        <v>439</v>
      </c>
      <c r="C93" s="48" t="s">
        <v>204</v>
      </c>
      <c r="D93" s="34">
        <v>5.99</v>
      </c>
      <c r="E93" s="34">
        <v>5.99</v>
      </c>
      <c r="F93" s="34">
        <v>5.99</v>
      </c>
      <c r="G93" s="36">
        <v>5.99</v>
      </c>
      <c r="H93" s="36">
        <v>5.99</v>
      </c>
      <c r="I93" s="36">
        <v>5.99</v>
      </c>
      <c r="J93" s="37">
        <v>0</v>
      </c>
      <c r="K93" s="38">
        <v>4</v>
      </c>
      <c r="L93" s="38">
        <v>2665</v>
      </c>
      <c r="M93" s="38">
        <v>15963.35</v>
      </c>
      <c r="N93" s="39">
        <v>1</v>
      </c>
      <c r="O93" s="5" t="s">
        <v>205</v>
      </c>
      <c r="P93" s="107"/>
    </row>
    <row r="94" spans="2:16" ht="18.95" customHeight="1">
      <c r="B94" s="48" t="s">
        <v>391</v>
      </c>
      <c r="C94" s="48" t="s">
        <v>362</v>
      </c>
      <c r="D94" s="34">
        <v>4.55</v>
      </c>
      <c r="E94" s="34">
        <v>4.55</v>
      </c>
      <c r="F94" s="34">
        <v>4.45</v>
      </c>
      <c r="G94" s="36">
        <v>4.4800000000000004</v>
      </c>
      <c r="H94" s="36">
        <v>4.45</v>
      </c>
      <c r="I94" s="36">
        <v>4.37</v>
      </c>
      <c r="J94" s="37">
        <v>1.8306636155606348</v>
      </c>
      <c r="K94" s="38">
        <v>9</v>
      </c>
      <c r="L94" s="38">
        <v>300906</v>
      </c>
      <c r="M94" s="38">
        <v>1348336.5</v>
      </c>
      <c r="N94" s="39">
        <v>3</v>
      </c>
      <c r="O94" s="5" t="s">
        <v>363</v>
      </c>
      <c r="P94" s="107"/>
    </row>
    <row r="95" spans="2:16" ht="18.95" customHeight="1">
      <c r="B95" s="48" t="s">
        <v>365</v>
      </c>
      <c r="C95" s="48" t="s">
        <v>366</v>
      </c>
      <c r="D95" s="34">
        <v>6.95</v>
      </c>
      <c r="E95" s="34">
        <v>7.66</v>
      </c>
      <c r="F95" s="34">
        <v>6.9</v>
      </c>
      <c r="G95" s="36">
        <v>7.28</v>
      </c>
      <c r="H95" s="36">
        <v>7.65</v>
      </c>
      <c r="I95" s="36">
        <v>6.95</v>
      </c>
      <c r="J95" s="37">
        <v>10.07194244604317</v>
      </c>
      <c r="K95" s="38">
        <v>75</v>
      </c>
      <c r="L95" s="38">
        <v>1900104</v>
      </c>
      <c r="M95" s="38">
        <v>13788685.67</v>
      </c>
      <c r="N95" s="39">
        <v>5</v>
      </c>
      <c r="O95" s="5" t="s">
        <v>367</v>
      </c>
      <c r="P95" s="107"/>
    </row>
    <row r="96" spans="2:16" ht="18.95" customHeight="1">
      <c r="B96" s="48" t="s">
        <v>360</v>
      </c>
      <c r="C96" s="48" t="s">
        <v>141</v>
      </c>
      <c r="D96" s="34">
        <v>4.9000000000000004</v>
      </c>
      <c r="E96" s="34">
        <v>4.9000000000000004</v>
      </c>
      <c r="F96" s="34">
        <v>4.8600000000000003</v>
      </c>
      <c r="G96" s="36">
        <v>4.87</v>
      </c>
      <c r="H96" s="36">
        <v>4.8600000000000003</v>
      </c>
      <c r="I96" s="36">
        <v>4.9000000000000004</v>
      </c>
      <c r="J96" s="37">
        <v>-0.81632653061224358</v>
      </c>
      <c r="K96" s="38">
        <v>200</v>
      </c>
      <c r="L96" s="38">
        <v>19249283</v>
      </c>
      <c r="M96" s="38">
        <v>93738226.25</v>
      </c>
      <c r="N96" s="39">
        <v>5</v>
      </c>
      <c r="O96" s="5" t="s">
        <v>142</v>
      </c>
      <c r="P96" s="107"/>
    </row>
    <row r="97" spans="2:15" ht="18.95" customHeight="1">
      <c r="B97" s="129" t="s">
        <v>19</v>
      </c>
      <c r="C97" s="129"/>
      <c r="D97" s="129"/>
      <c r="E97" s="129"/>
      <c r="F97" s="129"/>
      <c r="G97" s="129"/>
      <c r="H97" s="129"/>
      <c r="I97" s="129"/>
      <c r="J97" s="129"/>
      <c r="K97" s="42">
        <f>SUM(K91:K96)</f>
        <v>315</v>
      </c>
      <c r="L97" s="43">
        <f>SUM(L91:L96)</f>
        <v>31486228</v>
      </c>
      <c r="M97" s="43">
        <f>SUM(M91:M96)</f>
        <v>113249979.77</v>
      </c>
      <c r="N97" s="43">
        <v>5</v>
      </c>
      <c r="O97" s="47" t="s">
        <v>14</v>
      </c>
    </row>
    <row r="98" spans="2:15" ht="18.95" customHeight="1">
      <c r="B98" s="129" t="s">
        <v>20</v>
      </c>
      <c r="C98" s="129"/>
      <c r="D98" s="129"/>
      <c r="E98" s="129"/>
      <c r="F98" s="129"/>
      <c r="G98" s="129"/>
      <c r="H98" s="129"/>
      <c r="I98" s="129"/>
      <c r="J98" s="129"/>
      <c r="K98" s="43">
        <f>K97+K89+K76+K57+K39+K32+K28+K42</f>
        <v>6329</v>
      </c>
      <c r="L98" s="43">
        <f>L97+L89+L76+L57+L39+L32+L28+L42</f>
        <v>32684637860</v>
      </c>
      <c r="M98" s="43">
        <f>M97+M89+M76+M57+M39+M32+M28+M42</f>
        <v>9512947017.0200005</v>
      </c>
      <c r="N98" s="50">
        <v>5</v>
      </c>
      <c r="O98" s="51" t="s">
        <v>21</v>
      </c>
    </row>
    <row r="99" spans="2:15">
      <c r="I99" s="8"/>
      <c r="J99" s="105"/>
      <c r="K99" s="4"/>
      <c r="L99" s="4"/>
      <c r="M99" s="4"/>
      <c r="N99" s="4"/>
    </row>
    <row r="104" spans="2:15">
      <c r="L104" s="7"/>
      <c r="M104" s="7"/>
    </row>
    <row r="107" spans="2:15">
      <c r="L107" s="7"/>
      <c r="M107" s="7"/>
    </row>
    <row r="110" spans="2:15">
      <c r="L110" s="7"/>
      <c r="M110" s="7"/>
    </row>
  </sheetData>
  <mergeCells count="35">
    <mergeCell ref="F45:N45"/>
    <mergeCell ref="D57:J57"/>
    <mergeCell ref="C33:O33"/>
    <mergeCell ref="D39:J39"/>
    <mergeCell ref="C58:O58"/>
    <mergeCell ref="B39:C39"/>
    <mergeCell ref="C47:O47"/>
    <mergeCell ref="B57:C57"/>
    <mergeCell ref="E44:N44"/>
    <mergeCell ref="B45:E45"/>
    <mergeCell ref="C40:O40"/>
    <mergeCell ref="B42:C42"/>
    <mergeCell ref="D42:J42"/>
    <mergeCell ref="B98:C98"/>
    <mergeCell ref="D98:J98"/>
    <mergeCell ref="D97:J97"/>
    <mergeCell ref="B76:C76"/>
    <mergeCell ref="B97:C97"/>
    <mergeCell ref="C90:O90"/>
    <mergeCell ref="B89:C89"/>
    <mergeCell ref="D89:J89"/>
    <mergeCell ref="D76:J76"/>
    <mergeCell ref="C80:O80"/>
    <mergeCell ref="E77:N77"/>
    <mergeCell ref="B78:E78"/>
    <mergeCell ref="F78:N78"/>
    <mergeCell ref="E1:N1"/>
    <mergeCell ref="B2:E2"/>
    <mergeCell ref="F2:N2"/>
    <mergeCell ref="D28:J28"/>
    <mergeCell ref="D32:J32"/>
    <mergeCell ref="C4:O4"/>
    <mergeCell ref="B32:C32"/>
    <mergeCell ref="B28:C28"/>
    <mergeCell ref="C29:O2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rightToLeft="1" zoomScaleNormal="100" workbookViewId="0">
      <selection activeCell="M16" sqref="M16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3" t="s">
        <v>5</v>
      </c>
      <c r="B2" s="134"/>
      <c r="C2" s="134"/>
      <c r="D2" s="134"/>
      <c r="E2" s="15"/>
      <c r="F2" s="15"/>
      <c r="G2" s="15"/>
      <c r="H2" s="15"/>
      <c r="I2" s="15"/>
      <c r="J2" s="15"/>
    </row>
    <row r="3" spans="1:10" ht="48.75" customHeight="1">
      <c r="B3" s="136" t="s">
        <v>425</v>
      </c>
      <c r="C3" s="136"/>
      <c r="D3" s="136"/>
      <c r="E3" s="136"/>
      <c r="F3" s="136"/>
      <c r="G3" s="136"/>
      <c r="H3" s="136"/>
      <c r="I3" s="136"/>
      <c r="J3" s="15"/>
    </row>
    <row r="4" spans="1:10" ht="21" customHeight="1">
      <c r="B4" s="136" t="s">
        <v>426</v>
      </c>
      <c r="C4" s="136"/>
      <c r="D4" s="136"/>
      <c r="E4" s="136"/>
      <c r="F4" s="136"/>
      <c r="G4" s="136"/>
      <c r="H4" s="136"/>
      <c r="I4" s="136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35" t="s">
        <v>12</v>
      </c>
      <c r="C6" s="135"/>
      <c r="D6" s="135"/>
      <c r="E6" s="135"/>
      <c r="F6" s="135"/>
      <c r="G6" s="135"/>
      <c r="H6" s="135"/>
      <c r="I6" s="135"/>
      <c r="J6" s="135"/>
    </row>
    <row r="7" spans="1:10" ht="24" customHeight="1">
      <c r="B7" s="92" t="s">
        <v>138</v>
      </c>
      <c r="C7" s="75" t="s">
        <v>139</v>
      </c>
      <c r="D7" s="75">
        <v>0.24</v>
      </c>
      <c r="E7" s="75">
        <v>0.2</v>
      </c>
      <c r="F7" s="75">
        <v>0.23</v>
      </c>
      <c r="G7" s="93">
        <v>139</v>
      </c>
      <c r="H7" s="93">
        <v>390529889</v>
      </c>
      <c r="I7" s="93">
        <v>88549334.319999993</v>
      </c>
      <c r="J7" s="94">
        <v>5</v>
      </c>
    </row>
    <row r="8" spans="1:10" ht="18.75" customHeight="1">
      <c r="B8" s="139" t="s">
        <v>197</v>
      </c>
      <c r="C8" s="139"/>
      <c r="D8" s="140"/>
      <c r="E8" s="140"/>
      <c r="F8" s="140"/>
      <c r="G8" s="93">
        <f>SUM(G7:G7)</f>
        <v>139</v>
      </c>
      <c r="H8" s="93">
        <f>SUM(H7:H7)</f>
        <v>390529889</v>
      </c>
      <c r="I8" s="93">
        <f>SUM(I7:I7)</f>
        <v>88549334.319999993</v>
      </c>
      <c r="J8" s="93">
        <f>J7</f>
        <v>5</v>
      </c>
    </row>
    <row r="9" spans="1:10" ht="18.75" customHeight="1">
      <c r="B9" s="135" t="s">
        <v>76</v>
      </c>
      <c r="C9" s="135"/>
      <c r="D9" s="135"/>
      <c r="E9" s="135"/>
      <c r="F9" s="135"/>
      <c r="G9" s="135"/>
      <c r="H9" s="135"/>
      <c r="I9" s="135"/>
      <c r="J9" s="135"/>
    </row>
    <row r="10" spans="1:10" ht="24" customHeight="1">
      <c r="B10" s="92" t="s">
        <v>419</v>
      </c>
      <c r="C10" s="75" t="s">
        <v>420</v>
      </c>
      <c r="D10" s="75">
        <v>2.4</v>
      </c>
      <c r="E10" s="75">
        <v>2.2999999999999998</v>
      </c>
      <c r="F10" s="75">
        <v>2.35</v>
      </c>
      <c r="G10" s="93">
        <v>9</v>
      </c>
      <c r="H10" s="93">
        <v>61924</v>
      </c>
      <c r="I10" s="93">
        <v>145402.16</v>
      </c>
      <c r="J10" s="94">
        <v>2</v>
      </c>
    </row>
    <row r="11" spans="1:10" ht="18.75" customHeight="1">
      <c r="B11" s="139" t="s">
        <v>15</v>
      </c>
      <c r="C11" s="139"/>
      <c r="D11" s="140"/>
      <c r="E11" s="140"/>
      <c r="F11" s="140"/>
      <c r="G11" s="93">
        <f>G10</f>
        <v>9</v>
      </c>
      <c r="H11" s="93">
        <f t="shared" ref="H11:I11" si="0">H10</f>
        <v>61924</v>
      </c>
      <c r="I11" s="93">
        <f t="shared" si="0"/>
        <v>145402.16</v>
      </c>
      <c r="J11" s="93">
        <f>J10</f>
        <v>2</v>
      </c>
    </row>
    <row r="12" spans="1:10" ht="18.75" customHeight="1">
      <c r="B12" s="137" t="s">
        <v>140</v>
      </c>
      <c r="C12" s="137"/>
      <c r="D12" s="138"/>
      <c r="E12" s="138"/>
      <c r="F12" s="138"/>
      <c r="G12" s="71">
        <f>G8+G11</f>
        <v>148</v>
      </c>
      <c r="H12" s="71">
        <f t="shared" ref="H12:I12" si="1">H8+H11</f>
        <v>390591813</v>
      </c>
      <c r="I12" s="71">
        <f t="shared" si="1"/>
        <v>88694736.479999989</v>
      </c>
      <c r="J12" s="71">
        <v>5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9"/>
  <sheetViews>
    <sheetView rightToLeft="1" zoomScale="130" zoomScaleNormal="130" workbookViewId="0">
      <selection activeCell="J10" sqref="J10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1" t="s">
        <v>427</v>
      </c>
      <c r="C1" s="141"/>
      <c r="D1" s="141"/>
      <c r="E1" s="141"/>
      <c r="F1" s="141"/>
      <c r="G1" s="141"/>
    </row>
    <row r="2" spans="2:7" ht="17.25" customHeight="1">
      <c r="B2" s="142" t="s">
        <v>428</v>
      </c>
      <c r="C2" s="142"/>
      <c r="D2" s="142"/>
      <c r="E2" s="142"/>
      <c r="F2" s="142"/>
      <c r="G2" s="142"/>
    </row>
    <row r="3" spans="2:7" ht="27" customHeight="1">
      <c r="B3" s="108" t="s">
        <v>0</v>
      </c>
      <c r="C3" s="109" t="s">
        <v>119</v>
      </c>
      <c r="D3" s="109" t="s">
        <v>120</v>
      </c>
      <c r="E3" s="109" t="s">
        <v>414</v>
      </c>
      <c r="F3" s="109" t="s">
        <v>121</v>
      </c>
      <c r="G3" s="110" t="s">
        <v>415</v>
      </c>
    </row>
    <row r="4" spans="2:7" ht="14.25" customHeight="1">
      <c r="B4" s="143" t="s">
        <v>12</v>
      </c>
      <c r="C4" s="144"/>
      <c r="D4" s="144"/>
      <c r="E4" s="144"/>
      <c r="F4" s="145"/>
      <c r="G4" s="111" t="s">
        <v>3</v>
      </c>
    </row>
    <row r="5" spans="2:7" ht="14.25" customHeight="1">
      <c r="B5" s="112" t="s">
        <v>442</v>
      </c>
      <c r="C5" s="113" t="s">
        <v>25</v>
      </c>
      <c r="D5" s="114">
        <v>5</v>
      </c>
      <c r="E5" s="114">
        <v>30000000</v>
      </c>
      <c r="F5" s="114">
        <v>6600000</v>
      </c>
      <c r="G5" s="115" t="s">
        <v>26</v>
      </c>
    </row>
    <row r="6" spans="2:7" ht="14.25" customHeight="1">
      <c r="B6" s="112" t="s">
        <v>443</v>
      </c>
      <c r="C6" s="113" t="s">
        <v>42</v>
      </c>
      <c r="D6" s="114">
        <v>7</v>
      </c>
      <c r="E6" s="114">
        <v>100000000</v>
      </c>
      <c r="F6" s="114">
        <v>37000000</v>
      </c>
      <c r="G6" s="115" t="s">
        <v>43</v>
      </c>
    </row>
    <row r="7" spans="2:7" ht="14.25" customHeight="1">
      <c r="B7" s="146" t="s">
        <v>13</v>
      </c>
      <c r="C7" s="147"/>
      <c r="D7" s="116">
        <f>SUM(D5:D6)</f>
        <v>12</v>
      </c>
      <c r="E7" s="116">
        <f>SUM(E5:E6)</f>
        <v>130000000</v>
      </c>
      <c r="F7" s="116">
        <f>SUM(F5:F6)</f>
        <v>43600000</v>
      </c>
      <c r="G7" s="117" t="s">
        <v>416</v>
      </c>
    </row>
    <row r="8" spans="2:7" ht="14.25" customHeight="1">
      <c r="B8" s="143" t="s">
        <v>444</v>
      </c>
      <c r="C8" s="144"/>
      <c r="D8" s="144"/>
      <c r="E8" s="144"/>
      <c r="F8" s="145"/>
      <c r="G8" s="111" t="s">
        <v>299</v>
      </c>
    </row>
    <row r="9" spans="2:7" ht="14.25" customHeight="1">
      <c r="B9" s="112" t="s">
        <v>445</v>
      </c>
      <c r="C9" s="113" t="s">
        <v>32</v>
      </c>
      <c r="D9" s="114">
        <v>19</v>
      </c>
      <c r="E9" s="114">
        <v>2623000</v>
      </c>
      <c r="F9" s="114">
        <v>39187620</v>
      </c>
      <c r="G9" s="115" t="s">
        <v>446</v>
      </c>
    </row>
    <row r="10" spans="2:7" ht="14.25" customHeight="1">
      <c r="B10" s="146" t="s">
        <v>447</v>
      </c>
      <c r="C10" s="147"/>
      <c r="D10" s="116">
        <f>SUM(D9)</f>
        <v>19</v>
      </c>
      <c r="E10" s="116">
        <f>SUM(E9)</f>
        <v>2623000</v>
      </c>
      <c r="F10" s="116">
        <f>SUM(F9)</f>
        <v>39187620</v>
      </c>
      <c r="G10" s="117" t="s">
        <v>448</v>
      </c>
    </row>
    <row r="11" spans="2:7" ht="14.25" customHeight="1">
      <c r="B11" s="146" t="s">
        <v>417</v>
      </c>
      <c r="C11" s="147"/>
      <c r="D11" s="116">
        <f>D7+D10</f>
        <v>31</v>
      </c>
      <c r="E11" s="116">
        <f>E7+E10</f>
        <v>132623000</v>
      </c>
      <c r="F11" s="116">
        <f>F7+F10</f>
        <v>82787620</v>
      </c>
      <c r="G11" s="117" t="s">
        <v>418</v>
      </c>
    </row>
    <row r="12" spans="2:7" ht="21">
      <c r="B12" s="141" t="s">
        <v>429</v>
      </c>
      <c r="C12" s="141"/>
      <c r="D12" s="141"/>
      <c r="E12" s="141"/>
      <c r="F12" s="141"/>
      <c r="G12" s="141"/>
    </row>
    <row r="13" spans="2:7" ht="21">
      <c r="B13" s="142" t="s">
        <v>430</v>
      </c>
      <c r="C13" s="142"/>
      <c r="D13" s="142"/>
      <c r="E13" s="142"/>
      <c r="F13" s="142"/>
      <c r="G13" s="142"/>
    </row>
    <row r="14" spans="2:7" ht="27" customHeight="1">
      <c r="B14" s="108" t="s">
        <v>0</v>
      </c>
      <c r="C14" s="109" t="s">
        <v>119</v>
      </c>
      <c r="D14" s="109" t="s">
        <v>120</v>
      </c>
      <c r="E14" s="109" t="s">
        <v>414</v>
      </c>
      <c r="F14" s="109" t="s">
        <v>121</v>
      </c>
      <c r="G14" s="110" t="s">
        <v>415</v>
      </c>
    </row>
    <row r="15" spans="2:7" ht="15" customHeight="1">
      <c r="B15" s="143" t="s">
        <v>12</v>
      </c>
      <c r="C15" s="144"/>
      <c r="D15" s="144"/>
      <c r="E15" s="144"/>
      <c r="F15" s="145"/>
      <c r="G15" s="111" t="s">
        <v>3</v>
      </c>
    </row>
    <row r="16" spans="2:7" ht="15" customHeight="1">
      <c r="B16" s="112" t="s">
        <v>449</v>
      </c>
      <c r="C16" s="113" t="s">
        <v>169</v>
      </c>
      <c r="D16" s="114">
        <v>10</v>
      </c>
      <c r="E16" s="114">
        <v>8613451</v>
      </c>
      <c r="F16" s="114">
        <v>5771012.1699999999</v>
      </c>
      <c r="G16" s="113" t="s">
        <v>170</v>
      </c>
    </row>
    <row r="17" spans="2:7" ht="15" customHeight="1">
      <c r="B17" s="112" t="s">
        <v>392</v>
      </c>
      <c r="C17" s="113" t="s">
        <v>36</v>
      </c>
      <c r="D17" s="114">
        <v>2</v>
      </c>
      <c r="E17" s="114">
        <v>33460546</v>
      </c>
      <c r="F17" s="114">
        <v>117111911</v>
      </c>
      <c r="G17" s="115" t="s">
        <v>450</v>
      </c>
    </row>
    <row r="18" spans="2:7" ht="15" customHeight="1">
      <c r="B18" s="112" t="s">
        <v>451</v>
      </c>
      <c r="C18" s="113" t="s">
        <v>51</v>
      </c>
      <c r="D18" s="114">
        <v>241</v>
      </c>
      <c r="E18" s="114">
        <v>63128000</v>
      </c>
      <c r="F18" s="114">
        <v>305999538.56999993</v>
      </c>
      <c r="G18" s="115" t="s">
        <v>452</v>
      </c>
    </row>
    <row r="19" spans="2:7" ht="15" customHeight="1">
      <c r="B19" s="112" t="s">
        <v>443</v>
      </c>
      <c r="C19" s="113" t="s">
        <v>42</v>
      </c>
      <c r="D19" s="114">
        <v>1</v>
      </c>
      <c r="E19" s="114">
        <v>20000000</v>
      </c>
      <c r="F19" s="114">
        <v>7400000</v>
      </c>
      <c r="G19" s="115" t="s">
        <v>43</v>
      </c>
    </row>
    <row r="20" spans="2:7" ht="15" customHeight="1">
      <c r="B20" s="146" t="s">
        <v>13</v>
      </c>
      <c r="C20" s="147"/>
      <c r="D20" s="116">
        <f>SUM(D16:D19)</f>
        <v>254</v>
      </c>
      <c r="E20" s="116">
        <f>SUM(E16:E19)</f>
        <v>125201997</v>
      </c>
      <c r="F20" s="116">
        <f>SUM(F16:F19)</f>
        <v>436282461.73999995</v>
      </c>
      <c r="G20" s="117" t="s">
        <v>416</v>
      </c>
    </row>
    <row r="21" spans="2:7" ht="15" customHeight="1">
      <c r="B21" s="143" t="s">
        <v>444</v>
      </c>
      <c r="C21" s="144"/>
      <c r="D21" s="144"/>
      <c r="E21" s="144"/>
      <c r="F21" s="145"/>
      <c r="G21" s="111" t="s">
        <v>299</v>
      </c>
    </row>
    <row r="22" spans="2:7" ht="15" customHeight="1">
      <c r="B22" s="112" t="s">
        <v>445</v>
      </c>
      <c r="C22" s="113" t="s">
        <v>32</v>
      </c>
      <c r="D22" s="114">
        <v>130</v>
      </c>
      <c r="E22" s="114">
        <v>22215224</v>
      </c>
      <c r="F22" s="114">
        <v>333902164.06</v>
      </c>
      <c r="G22" s="115" t="s">
        <v>446</v>
      </c>
    </row>
    <row r="23" spans="2:7" ht="15" customHeight="1">
      <c r="B23" s="146" t="s">
        <v>447</v>
      </c>
      <c r="C23" s="147"/>
      <c r="D23" s="116">
        <f>SUM(D22)</f>
        <v>130</v>
      </c>
      <c r="E23" s="116">
        <f>SUM(E22)</f>
        <v>22215224</v>
      </c>
      <c r="F23" s="116">
        <f>SUM(F22)</f>
        <v>333902164.06</v>
      </c>
      <c r="G23" s="117" t="s">
        <v>448</v>
      </c>
    </row>
    <row r="24" spans="2:7" ht="15" customHeight="1">
      <c r="B24" s="146" t="s">
        <v>417</v>
      </c>
      <c r="C24" s="147"/>
      <c r="D24" s="116">
        <f>D20+D23</f>
        <v>384</v>
      </c>
      <c r="E24" s="116">
        <f>E20+E23</f>
        <v>147417221</v>
      </c>
      <c r="F24" s="116">
        <f>F20+F23</f>
        <v>770184625.79999995</v>
      </c>
      <c r="G24" s="117" t="s">
        <v>418</v>
      </c>
    </row>
    <row r="25" spans="2:7" ht="15" customHeight="1">
      <c r="C25"/>
    </row>
    <row r="26" spans="2:7" ht="15" customHeight="1">
      <c r="C26"/>
    </row>
    <row r="27" spans="2:7" ht="15" customHeight="1">
      <c r="C27"/>
    </row>
    <row r="28" spans="2:7">
      <c r="C28"/>
    </row>
    <row r="29" spans="2:7">
      <c r="C29"/>
    </row>
  </sheetData>
  <mergeCells count="14">
    <mergeCell ref="B15:F15"/>
    <mergeCell ref="B20:C20"/>
    <mergeCell ref="B21:F21"/>
    <mergeCell ref="B23:C23"/>
    <mergeCell ref="B24:C24"/>
    <mergeCell ref="B1:G1"/>
    <mergeCell ref="B2:G2"/>
    <mergeCell ref="B12:G12"/>
    <mergeCell ref="B13:G13"/>
    <mergeCell ref="B4:F4"/>
    <mergeCell ref="B7:C7"/>
    <mergeCell ref="B8:F8"/>
    <mergeCell ref="B10:C10"/>
    <mergeCell ref="B11:C1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zoomScaleNormal="100" workbookViewId="0">
      <selection activeCell="G72" sqref="G72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48" t="s">
        <v>431</v>
      </c>
      <c r="C1" s="149"/>
      <c r="D1" s="149"/>
      <c r="E1" s="149"/>
      <c r="F1" s="149"/>
      <c r="G1" s="149"/>
      <c r="H1" s="149"/>
      <c r="I1" s="150"/>
    </row>
    <row r="2" spans="2:9" ht="23.25" customHeight="1">
      <c r="B2" s="151" t="s">
        <v>432</v>
      </c>
      <c r="C2" s="152"/>
      <c r="D2" s="152"/>
      <c r="E2" s="152"/>
      <c r="F2" s="152"/>
      <c r="G2" s="152"/>
      <c r="H2" s="152"/>
      <c r="I2" s="153"/>
    </row>
    <row r="3" spans="2:9" ht="22.5" customHeight="1">
      <c r="B3" s="154" t="s">
        <v>225</v>
      </c>
      <c r="C3" s="155" t="s">
        <v>119</v>
      </c>
      <c r="D3" s="156">
        <v>46117</v>
      </c>
      <c r="E3" s="156">
        <v>46118</v>
      </c>
      <c r="F3" s="156">
        <v>46119</v>
      </c>
      <c r="G3" s="156">
        <v>46120</v>
      </c>
      <c r="H3" s="156">
        <v>46121</v>
      </c>
      <c r="I3" s="154" t="s">
        <v>226</v>
      </c>
    </row>
    <row r="4" spans="2:9" ht="22.5" customHeight="1">
      <c r="B4" s="154"/>
      <c r="C4" s="155"/>
      <c r="D4" s="156"/>
      <c r="E4" s="156"/>
      <c r="F4" s="156"/>
      <c r="G4" s="156"/>
      <c r="H4" s="156"/>
      <c r="I4" s="154"/>
    </row>
    <row r="5" spans="2:9" ht="19.7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19.7" customHeight="1">
      <c r="B6" s="56" t="s">
        <v>374</v>
      </c>
      <c r="C6" s="56" t="s">
        <v>169</v>
      </c>
      <c r="D6" s="90">
        <v>0.66</v>
      </c>
      <c r="E6" s="90">
        <v>0.67</v>
      </c>
      <c r="F6" s="90">
        <v>0.66</v>
      </c>
      <c r="G6" s="90">
        <v>0.68</v>
      </c>
      <c r="H6" s="90">
        <v>0.67</v>
      </c>
      <c r="I6" s="12" t="s">
        <v>170</v>
      </c>
    </row>
    <row r="7" spans="2:9" ht="19.7" customHeight="1">
      <c r="B7" s="56" t="s">
        <v>47</v>
      </c>
      <c r="C7" s="56" t="s">
        <v>36</v>
      </c>
      <c r="D7" s="90">
        <v>3.48</v>
      </c>
      <c r="E7" s="90">
        <v>3.45</v>
      </c>
      <c r="F7" s="90">
        <v>3.44</v>
      </c>
      <c r="G7" s="90">
        <v>3.48</v>
      </c>
      <c r="H7" s="90">
        <v>3.53</v>
      </c>
      <c r="I7" s="12" t="s">
        <v>48</v>
      </c>
    </row>
    <row r="8" spans="2:9" ht="19.7" customHeight="1">
      <c r="B8" s="56" t="s">
        <v>98</v>
      </c>
      <c r="C8" s="56" t="s">
        <v>99</v>
      </c>
      <c r="D8" s="90">
        <v>1</v>
      </c>
      <c r="E8" s="90">
        <v>1</v>
      </c>
      <c r="F8" s="90">
        <v>1</v>
      </c>
      <c r="G8" s="90">
        <v>1.05</v>
      </c>
      <c r="H8" s="90">
        <v>1.02</v>
      </c>
      <c r="I8" s="12" t="s">
        <v>100</v>
      </c>
    </row>
    <row r="9" spans="2:9" ht="19.7" customHeight="1">
      <c r="B9" s="56" t="s">
        <v>49</v>
      </c>
      <c r="C9" s="56" t="s">
        <v>45</v>
      </c>
      <c r="D9" s="90">
        <v>0.06</v>
      </c>
      <c r="E9" s="90">
        <v>7.0000000000000007E-2</v>
      </c>
      <c r="F9" s="90">
        <v>0.08</v>
      </c>
      <c r="G9" s="90">
        <v>0.09</v>
      </c>
      <c r="H9" s="90">
        <v>0.09</v>
      </c>
      <c r="I9" s="12" t="s">
        <v>66</v>
      </c>
    </row>
    <row r="10" spans="2:9" ht="19.7" customHeight="1">
      <c r="B10" s="56" t="s">
        <v>24</v>
      </c>
      <c r="C10" s="56" t="s">
        <v>25</v>
      </c>
      <c r="D10" s="90">
        <v>0.21</v>
      </c>
      <c r="E10" s="90">
        <v>0.21</v>
      </c>
      <c r="F10" s="90">
        <v>0.21</v>
      </c>
      <c r="G10" s="90">
        <v>0.22</v>
      </c>
      <c r="H10" s="90">
        <v>0.22</v>
      </c>
      <c r="I10" s="12" t="s">
        <v>26</v>
      </c>
    </row>
    <row r="11" spans="2:9" ht="19.7" customHeight="1">
      <c r="B11" s="56" t="s">
        <v>50</v>
      </c>
      <c r="C11" s="56" t="s">
        <v>51</v>
      </c>
      <c r="D11" s="90">
        <v>4.78</v>
      </c>
      <c r="E11" s="90">
        <v>4.8600000000000003</v>
      </c>
      <c r="F11" s="90">
        <v>5</v>
      </c>
      <c r="G11" s="90">
        <v>5.08</v>
      </c>
      <c r="H11" s="90">
        <v>5.08</v>
      </c>
      <c r="I11" s="12" t="s">
        <v>52</v>
      </c>
    </row>
    <row r="12" spans="2:9" ht="19.7" customHeight="1">
      <c r="B12" s="56" t="s">
        <v>228</v>
      </c>
      <c r="C12" s="56" t="s">
        <v>229</v>
      </c>
      <c r="D12" s="90">
        <v>0.17</v>
      </c>
      <c r="E12" s="90">
        <v>0.18</v>
      </c>
      <c r="F12" s="90">
        <v>0.19</v>
      </c>
      <c r="G12" s="90">
        <v>0.2</v>
      </c>
      <c r="H12" s="90">
        <v>0.2</v>
      </c>
      <c r="I12" s="12" t="s">
        <v>230</v>
      </c>
    </row>
    <row r="13" spans="2:9" ht="19.7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19.7" customHeight="1">
      <c r="B14" s="56" t="s">
        <v>73</v>
      </c>
      <c r="C14" s="56" t="s">
        <v>74</v>
      </c>
      <c r="D14" s="90">
        <v>0.22</v>
      </c>
      <c r="E14" s="90">
        <v>0.22</v>
      </c>
      <c r="F14" s="90">
        <v>0.22</v>
      </c>
      <c r="G14" s="90">
        <v>0.22</v>
      </c>
      <c r="H14" s="90">
        <v>0.23</v>
      </c>
      <c r="I14" s="12" t="s">
        <v>75</v>
      </c>
    </row>
    <row r="15" spans="2:9" ht="19.7" customHeight="1">
      <c r="B15" s="56" t="s">
        <v>53</v>
      </c>
      <c r="C15" s="56" t="s">
        <v>42</v>
      </c>
      <c r="D15" s="90">
        <v>0.34</v>
      </c>
      <c r="E15" s="90">
        <v>0.34</v>
      </c>
      <c r="F15" s="90">
        <v>0.35</v>
      </c>
      <c r="G15" s="90">
        <v>0.36</v>
      </c>
      <c r="H15" s="90">
        <v>0.37</v>
      </c>
      <c r="I15" s="12" t="s">
        <v>43</v>
      </c>
    </row>
    <row r="16" spans="2:9" ht="19.7" customHeight="1">
      <c r="B16" s="56" t="s">
        <v>54</v>
      </c>
      <c r="C16" s="56" t="s">
        <v>39</v>
      </c>
      <c r="D16" s="90">
        <v>0.14000000000000001</v>
      </c>
      <c r="E16" s="90">
        <v>0.14000000000000001</v>
      </c>
      <c r="F16" s="90">
        <v>0.14000000000000001</v>
      </c>
      <c r="G16" s="90">
        <v>0.14000000000000001</v>
      </c>
      <c r="H16" s="90">
        <v>0.14000000000000001</v>
      </c>
      <c r="I16" s="12" t="s">
        <v>40</v>
      </c>
    </row>
    <row r="17" spans="2:9" ht="19.7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19.7" customHeight="1">
      <c r="B18" s="56" t="s">
        <v>238</v>
      </c>
      <c r="C18" s="56" t="s">
        <v>220</v>
      </c>
      <c r="D18" s="90" t="s">
        <v>379</v>
      </c>
      <c r="E18" s="90" t="s">
        <v>379</v>
      </c>
      <c r="F18" s="90">
        <v>0.17</v>
      </c>
      <c r="G18" s="90" t="s">
        <v>379</v>
      </c>
      <c r="H18" s="90" t="s">
        <v>379</v>
      </c>
      <c r="I18" s="12" t="s">
        <v>223</v>
      </c>
    </row>
    <row r="19" spans="2:9" ht="19.7" customHeight="1">
      <c r="B19" s="56" t="s">
        <v>239</v>
      </c>
      <c r="C19" s="56" t="s">
        <v>159</v>
      </c>
      <c r="D19" s="90">
        <v>1.1000000000000001</v>
      </c>
      <c r="E19" s="90" t="s">
        <v>379</v>
      </c>
      <c r="F19" s="90" t="s">
        <v>379</v>
      </c>
      <c r="G19" s="90" t="s">
        <v>379</v>
      </c>
      <c r="H19" s="90">
        <v>1.1000000000000001</v>
      </c>
      <c r="I19" s="12" t="s">
        <v>160</v>
      </c>
    </row>
    <row r="20" spans="2:9" ht="19.7" customHeight="1">
      <c r="B20" s="56" t="s">
        <v>122</v>
      </c>
      <c r="C20" s="56" t="s">
        <v>123</v>
      </c>
      <c r="D20" s="90">
        <v>0.23</v>
      </c>
      <c r="E20" s="90">
        <v>0.24</v>
      </c>
      <c r="F20" s="90">
        <v>0.24</v>
      </c>
      <c r="G20" s="90">
        <v>0.25</v>
      </c>
      <c r="H20" s="90">
        <v>0.25</v>
      </c>
      <c r="I20" s="12" t="s">
        <v>128</v>
      </c>
    </row>
    <row r="21" spans="2:9" ht="19.7" customHeight="1">
      <c r="B21" s="56" t="s">
        <v>38</v>
      </c>
      <c r="C21" s="56" t="s">
        <v>37</v>
      </c>
      <c r="D21" s="90">
        <v>1.63</v>
      </c>
      <c r="E21" s="90">
        <v>1.64</v>
      </c>
      <c r="F21" s="90">
        <v>1.66</v>
      </c>
      <c r="G21" s="90">
        <v>1.74</v>
      </c>
      <c r="H21" s="90">
        <v>1.74</v>
      </c>
      <c r="I21" s="12" t="s">
        <v>55</v>
      </c>
    </row>
    <row r="22" spans="2:9" ht="19.7" customHeight="1">
      <c r="B22" s="56" t="s">
        <v>240</v>
      </c>
      <c r="C22" s="56" t="s">
        <v>147</v>
      </c>
      <c r="D22" s="90">
        <v>0.05</v>
      </c>
      <c r="E22" s="90">
        <v>0.05</v>
      </c>
      <c r="F22" s="90" t="s">
        <v>379</v>
      </c>
      <c r="G22" s="90">
        <v>0.05</v>
      </c>
      <c r="H22" s="90">
        <v>0.05</v>
      </c>
      <c r="I22" s="12" t="s">
        <v>241</v>
      </c>
    </row>
    <row r="23" spans="2:9" ht="19.7" customHeight="1">
      <c r="B23" s="56" t="s">
        <v>242</v>
      </c>
      <c r="C23" s="56" t="s">
        <v>243</v>
      </c>
      <c r="D23" s="90">
        <v>0.26</v>
      </c>
      <c r="E23" s="90" t="s">
        <v>379</v>
      </c>
      <c r="F23" s="90" t="s">
        <v>379</v>
      </c>
      <c r="G23" s="90" t="s">
        <v>379</v>
      </c>
      <c r="H23" s="90">
        <v>0.25</v>
      </c>
      <c r="I23" s="12" t="s">
        <v>244</v>
      </c>
    </row>
    <row r="24" spans="2:9" ht="19.7" customHeight="1">
      <c r="B24" s="56" t="s">
        <v>183</v>
      </c>
      <c r="C24" s="56" t="s">
        <v>182</v>
      </c>
      <c r="D24" s="90" t="s">
        <v>379</v>
      </c>
      <c r="E24" s="90" t="s">
        <v>379</v>
      </c>
      <c r="F24" s="90">
        <v>0.89</v>
      </c>
      <c r="G24" s="90">
        <v>0.91</v>
      </c>
      <c r="H24" s="90" t="s">
        <v>379</v>
      </c>
      <c r="I24" s="12" t="s">
        <v>196</v>
      </c>
    </row>
    <row r="25" spans="2:9" ht="19.7" customHeight="1">
      <c r="B25" s="56" t="s">
        <v>245</v>
      </c>
      <c r="C25" s="56" t="s">
        <v>246</v>
      </c>
      <c r="D25" s="90" t="s">
        <v>379</v>
      </c>
      <c r="E25" s="90" t="s">
        <v>379</v>
      </c>
      <c r="F25" s="90">
        <v>0.31</v>
      </c>
      <c r="G25" s="90" t="s">
        <v>379</v>
      </c>
      <c r="H25" s="90" t="s">
        <v>379</v>
      </c>
      <c r="I25" s="12" t="s">
        <v>247</v>
      </c>
    </row>
    <row r="26" spans="2:9" ht="19.7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19.7" customHeight="1">
      <c r="B27" s="56" t="s">
        <v>248</v>
      </c>
      <c r="C27" s="56" t="s">
        <v>106</v>
      </c>
      <c r="D27" s="90">
        <v>0.6</v>
      </c>
      <c r="E27" s="90">
        <v>0.59</v>
      </c>
      <c r="F27" s="90">
        <v>0.59</v>
      </c>
      <c r="G27" s="90">
        <v>0.6</v>
      </c>
      <c r="H27" s="90">
        <v>0.6</v>
      </c>
      <c r="I27" s="12" t="s">
        <v>107</v>
      </c>
    </row>
    <row r="28" spans="2:9" ht="19.7" customHeight="1">
      <c r="B28" s="56" t="s">
        <v>190</v>
      </c>
      <c r="C28" s="56" t="s">
        <v>189</v>
      </c>
      <c r="D28" s="90">
        <v>0.1</v>
      </c>
      <c r="E28" s="90">
        <v>0.1</v>
      </c>
      <c r="F28" s="90">
        <v>0.1</v>
      </c>
      <c r="G28" s="90">
        <v>0.1</v>
      </c>
      <c r="H28" s="90" t="s">
        <v>379</v>
      </c>
      <c r="I28" s="12" t="s">
        <v>249</v>
      </c>
    </row>
    <row r="29" spans="2:9" ht="19.7" customHeight="1">
      <c r="B29" s="56" t="s">
        <v>372</v>
      </c>
      <c r="C29" s="56" t="s">
        <v>371</v>
      </c>
      <c r="D29" s="90" t="s">
        <v>233</v>
      </c>
      <c r="E29" s="90" t="s">
        <v>233</v>
      </c>
      <c r="F29" s="90" t="s">
        <v>233</v>
      </c>
      <c r="G29" s="90" t="s">
        <v>233</v>
      </c>
      <c r="H29" s="90" t="s">
        <v>233</v>
      </c>
      <c r="I29" s="12" t="s">
        <v>373</v>
      </c>
    </row>
    <row r="30" spans="2:9" ht="19.7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19.7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19.7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 t="s">
        <v>379</v>
      </c>
      <c r="H32" s="90" t="s">
        <v>379</v>
      </c>
      <c r="I32" s="12" t="s">
        <v>203</v>
      </c>
    </row>
    <row r="33" spans="2:9" ht="19.7" customHeight="1">
      <c r="B33" s="56" t="s">
        <v>257</v>
      </c>
      <c r="C33" s="56" t="s">
        <v>152</v>
      </c>
      <c r="D33" s="90">
        <v>0.2</v>
      </c>
      <c r="E33" s="90" t="s">
        <v>379</v>
      </c>
      <c r="F33" s="90">
        <v>0.2</v>
      </c>
      <c r="G33" s="90" t="s">
        <v>379</v>
      </c>
      <c r="H33" s="90" t="s">
        <v>379</v>
      </c>
      <c r="I33" s="12" t="s">
        <v>153</v>
      </c>
    </row>
    <row r="34" spans="2:9" ht="19.7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19.7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19.7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19.7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 t="s">
        <v>379</v>
      </c>
      <c r="G37" s="90" t="s">
        <v>379</v>
      </c>
      <c r="H37" s="90" t="s">
        <v>379</v>
      </c>
      <c r="I37" s="12" t="s">
        <v>269</v>
      </c>
    </row>
    <row r="38" spans="2:9" ht="19.7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19.7" customHeight="1">
      <c r="B39" s="56" t="s">
        <v>273</v>
      </c>
      <c r="C39" s="56" t="s">
        <v>207</v>
      </c>
      <c r="D39" s="90" t="s">
        <v>379</v>
      </c>
      <c r="E39" s="90">
        <v>0.11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19.7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19.7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19.7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19.7" customHeight="1">
      <c r="B43" s="56" t="s">
        <v>199</v>
      </c>
      <c r="C43" s="56" t="s">
        <v>198</v>
      </c>
      <c r="D43" s="90">
        <v>0.67</v>
      </c>
      <c r="E43" s="90">
        <v>0.67</v>
      </c>
      <c r="F43" s="90">
        <v>0.67</v>
      </c>
      <c r="G43" s="90">
        <v>0.67</v>
      </c>
      <c r="H43" s="90" t="s">
        <v>379</v>
      </c>
      <c r="I43" s="12" t="s">
        <v>283</v>
      </c>
    </row>
    <row r="44" spans="2:9" ht="19.7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19.7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19.7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19.7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19.7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19.7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19.7" customHeight="1">
      <c r="B50" s="56" t="s">
        <v>382</v>
      </c>
      <c r="C50" s="56" t="s">
        <v>32</v>
      </c>
      <c r="D50" s="90">
        <v>14.94</v>
      </c>
      <c r="E50" s="90">
        <v>15</v>
      </c>
      <c r="F50" s="90">
        <v>15.07</v>
      </c>
      <c r="G50" s="90">
        <v>15.6</v>
      </c>
      <c r="H50" s="90">
        <v>15.86</v>
      </c>
      <c r="I50" s="12" t="s">
        <v>33</v>
      </c>
    </row>
    <row r="51" spans="2:9" ht="19.7" customHeight="1">
      <c r="B51" s="56" t="s">
        <v>112</v>
      </c>
      <c r="C51" s="56" t="s">
        <v>113</v>
      </c>
      <c r="D51" s="90">
        <v>3.6</v>
      </c>
      <c r="E51" s="90">
        <v>3.58</v>
      </c>
      <c r="F51" s="90">
        <v>3.55</v>
      </c>
      <c r="G51" s="90">
        <v>3.55</v>
      </c>
      <c r="H51" s="90">
        <v>3.61</v>
      </c>
      <c r="I51" s="12" t="s">
        <v>300</v>
      </c>
    </row>
    <row r="52" spans="2:9" ht="19.7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19.7" customHeight="1">
      <c r="B53" s="56" t="s">
        <v>301</v>
      </c>
      <c r="C53" s="56" t="s">
        <v>162</v>
      </c>
      <c r="D53" s="90">
        <v>0.89</v>
      </c>
      <c r="E53" s="90">
        <v>0.9</v>
      </c>
      <c r="F53" s="90">
        <v>0.9</v>
      </c>
      <c r="G53" s="90">
        <v>0.88</v>
      </c>
      <c r="H53" s="90">
        <v>0.9</v>
      </c>
      <c r="I53" s="12" t="s">
        <v>163</v>
      </c>
    </row>
    <row r="54" spans="2:9" ht="19.7" customHeight="1">
      <c r="B54" s="56" t="s">
        <v>302</v>
      </c>
      <c r="C54" s="56" t="s">
        <v>148</v>
      </c>
      <c r="D54" s="90">
        <v>0.79</v>
      </c>
      <c r="E54" s="90">
        <v>0.76</v>
      </c>
      <c r="F54" s="90">
        <v>0.77</v>
      </c>
      <c r="G54" s="90" t="s">
        <v>379</v>
      </c>
      <c r="H54" s="90">
        <v>0.77</v>
      </c>
      <c r="I54" s="12" t="s">
        <v>149</v>
      </c>
    </row>
    <row r="55" spans="2:9" ht="19.7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>
        <v>0.85</v>
      </c>
      <c r="H55" s="90" t="s">
        <v>379</v>
      </c>
      <c r="I55" s="12" t="s">
        <v>304</v>
      </c>
    </row>
    <row r="56" spans="2:9" ht="19.7" customHeight="1">
      <c r="B56" s="56" t="s">
        <v>305</v>
      </c>
      <c r="C56" s="56" t="s">
        <v>206</v>
      </c>
      <c r="D56" s="90">
        <v>0.43</v>
      </c>
      <c r="E56" s="90" t="s">
        <v>379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19.7" customHeight="1">
      <c r="B57" s="56" t="s">
        <v>306</v>
      </c>
      <c r="C57" s="56" t="s">
        <v>307</v>
      </c>
      <c r="D57" s="90">
        <v>6.05</v>
      </c>
      <c r="E57" s="90">
        <v>5.9</v>
      </c>
      <c r="F57" s="90">
        <v>5.8</v>
      </c>
      <c r="G57" s="90" t="s">
        <v>379</v>
      </c>
      <c r="H57" s="90">
        <v>5.51</v>
      </c>
      <c r="I57" s="12" t="s">
        <v>308</v>
      </c>
    </row>
    <row r="58" spans="2:9" ht="19.7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19.7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>
        <v>0.67</v>
      </c>
      <c r="G59" s="90">
        <v>0.67</v>
      </c>
      <c r="H59" s="90">
        <v>0.67</v>
      </c>
      <c r="I59" s="12" t="s">
        <v>311</v>
      </c>
    </row>
    <row r="60" spans="2:9" ht="19.7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19.7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19.7" customHeight="1">
      <c r="B62" s="56" t="s">
        <v>165</v>
      </c>
      <c r="C62" s="56" t="s">
        <v>166</v>
      </c>
      <c r="D62" s="90" t="s">
        <v>379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19.7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19.7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48" t="s">
        <v>431</v>
      </c>
      <c r="C65" s="149"/>
      <c r="D65" s="149"/>
      <c r="E65" s="149"/>
      <c r="F65" s="149"/>
      <c r="G65" s="149"/>
      <c r="H65" s="149"/>
      <c r="I65" s="150"/>
    </row>
    <row r="66" spans="2:9" ht="23.25" customHeight="1">
      <c r="B66" s="151" t="s">
        <v>432</v>
      </c>
      <c r="C66" s="152"/>
      <c r="D66" s="152"/>
      <c r="E66" s="152"/>
      <c r="F66" s="152"/>
      <c r="G66" s="152"/>
      <c r="H66" s="152"/>
      <c r="I66" s="153"/>
    </row>
    <row r="67" spans="2:9" ht="20.100000000000001" customHeight="1">
      <c r="B67" s="154" t="s">
        <v>225</v>
      </c>
      <c r="C67" s="155" t="s">
        <v>119</v>
      </c>
      <c r="D67" s="156">
        <v>46117</v>
      </c>
      <c r="E67" s="156">
        <v>46118</v>
      </c>
      <c r="F67" s="156">
        <v>46119</v>
      </c>
      <c r="G67" s="156">
        <v>46120</v>
      </c>
      <c r="H67" s="156">
        <v>46121</v>
      </c>
      <c r="I67" s="154" t="s">
        <v>226</v>
      </c>
    </row>
    <row r="68" spans="2:9" ht="20.100000000000001" customHeight="1">
      <c r="B68" s="154"/>
      <c r="C68" s="155"/>
      <c r="D68" s="156"/>
      <c r="E68" s="156"/>
      <c r="F68" s="156"/>
      <c r="G68" s="156"/>
      <c r="H68" s="156"/>
      <c r="I68" s="154"/>
    </row>
    <row r="69" spans="2:9" ht="19.7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19.7" customHeight="1">
      <c r="B70" s="56" t="s">
        <v>325</v>
      </c>
      <c r="C70" s="56" t="s">
        <v>143</v>
      </c>
      <c r="D70" s="90" t="s">
        <v>379</v>
      </c>
      <c r="E70" s="90">
        <v>4.29</v>
      </c>
      <c r="F70" s="90" t="s">
        <v>379</v>
      </c>
      <c r="G70" s="90">
        <v>4.5</v>
      </c>
      <c r="H70" s="90">
        <v>4.3</v>
      </c>
      <c r="I70" s="12" t="s">
        <v>144</v>
      </c>
    </row>
    <row r="71" spans="2:9" ht="19.7" customHeight="1">
      <c r="B71" s="56" t="s">
        <v>67</v>
      </c>
      <c r="C71" s="56" t="s">
        <v>68</v>
      </c>
      <c r="D71" s="90">
        <v>3.2</v>
      </c>
      <c r="E71" s="90">
        <v>3.2</v>
      </c>
      <c r="F71" s="90">
        <v>3.18</v>
      </c>
      <c r="G71" s="90">
        <v>3.25</v>
      </c>
      <c r="H71" s="90">
        <v>3.28</v>
      </c>
      <c r="I71" s="12" t="s">
        <v>69</v>
      </c>
    </row>
    <row r="72" spans="2:9" ht="19.7" customHeight="1">
      <c r="B72" s="56" t="s">
        <v>326</v>
      </c>
      <c r="C72" s="56" t="s">
        <v>177</v>
      </c>
      <c r="D72" s="90" t="s">
        <v>379</v>
      </c>
      <c r="E72" s="90">
        <v>0.74</v>
      </c>
      <c r="F72" s="90" t="s">
        <v>379</v>
      </c>
      <c r="G72" s="90" t="s">
        <v>379</v>
      </c>
      <c r="H72" s="90">
        <v>0.71</v>
      </c>
      <c r="I72" s="12" t="s">
        <v>179</v>
      </c>
    </row>
    <row r="73" spans="2:9" ht="19.7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19.7" customHeight="1">
      <c r="B74" s="56" t="s">
        <v>70</v>
      </c>
      <c r="C74" s="56" t="s">
        <v>71</v>
      </c>
      <c r="D74" s="90">
        <v>22.95</v>
      </c>
      <c r="E74" s="90">
        <v>22.7</v>
      </c>
      <c r="F74" s="90">
        <v>22.65</v>
      </c>
      <c r="G74" s="90">
        <v>23.43</v>
      </c>
      <c r="H74" s="90">
        <v>23.7</v>
      </c>
      <c r="I74" s="12" t="s">
        <v>72</v>
      </c>
    </row>
    <row r="75" spans="2:9" ht="19.7" customHeight="1">
      <c r="B75" s="56" t="s">
        <v>330</v>
      </c>
      <c r="C75" s="56" t="s">
        <v>178</v>
      </c>
      <c r="D75" s="90">
        <v>1.8</v>
      </c>
      <c r="E75" s="90">
        <v>1.79</v>
      </c>
      <c r="F75" s="90">
        <v>1.71</v>
      </c>
      <c r="G75" s="90">
        <v>1.7</v>
      </c>
      <c r="H75" s="90">
        <v>1.62</v>
      </c>
      <c r="I75" s="12" t="s">
        <v>180</v>
      </c>
    </row>
    <row r="76" spans="2:9" ht="19.7" customHeight="1">
      <c r="B76" s="56" t="s">
        <v>331</v>
      </c>
      <c r="C76" s="56" t="s">
        <v>214</v>
      </c>
      <c r="D76" s="90">
        <v>1.03</v>
      </c>
      <c r="E76" s="90">
        <v>1.02</v>
      </c>
      <c r="F76" s="90">
        <v>1.01</v>
      </c>
      <c r="G76" s="90">
        <v>1</v>
      </c>
      <c r="H76" s="90">
        <v>1.01</v>
      </c>
      <c r="I76" s="12" t="s">
        <v>215</v>
      </c>
    </row>
    <row r="77" spans="2:9" ht="19.7" customHeight="1">
      <c r="B77" s="56" t="s">
        <v>332</v>
      </c>
      <c r="C77" s="56" t="s">
        <v>201</v>
      </c>
      <c r="D77" s="90">
        <v>1.89</v>
      </c>
      <c r="E77" s="90">
        <v>1.84</v>
      </c>
      <c r="F77" s="90">
        <v>1.84</v>
      </c>
      <c r="G77" s="90">
        <v>1.87</v>
      </c>
      <c r="H77" s="90">
        <v>1.85</v>
      </c>
      <c r="I77" s="12" t="s">
        <v>202</v>
      </c>
    </row>
    <row r="78" spans="2:9" ht="19.7" customHeight="1">
      <c r="B78" s="56" t="s">
        <v>212</v>
      </c>
      <c r="C78" s="56" t="s">
        <v>211</v>
      </c>
      <c r="D78" s="90" t="s">
        <v>379</v>
      </c>
      <c r="E78" s="90" t="s">
        <v>379</v>
      </c>
      <c r="F78" s="90">
        <v>6.55</v>
      </c>
      <c r="G78" s="90">
        <v>6.57</v>
      </c>
      <c r="H78" s="90">
        <v>6.89</v>
      </c>
      <c r="I78" s="87" t="s">
        <v>217</v>
      </c>
    </row>
    <row r="79" spans="2:9" ht="19.7" customHeight="1">
      <c r="B79" s="56" t="s">
        <v>117</v>
      </c>
      <c r="C79" s="56" t="s">
        <v>118</v>
      </c>
      <c r="D79" s="90" t="s">
        <v>379</v>
      </c>
      <c r="E79" s="90">
        <v>0.63</v>
      </c>
      <c r="F79" s="90" t="s">
        <v>379</v>
      </c>
      <c r="G79" s="90" t="s">
        <v>379</v>
      </c>
      <c r="H79" s="90" t="s">
        <v>379</v>
      </c>
      <c r="I79" s="87" t="s">
        <v>333</v>
      </c>
    </row>
    <row r="80" spans="2:9" ht="19.7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19.7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19.7" customHeight="1">
      <c r="B82" s="56" t="s">
        <v>56</v>
      </c>
      <c r="C82" s="56" t="s">
        <v>57</v>
      </c>
      <c r="D82" s="90">
        <v>2.13</v>
      </c>
      <c r="E82" s="90">
        <v>2.15</v>
      </c>
      <c r="F82" s="90">
        <v>2.25</v>
      </c>
      <c r="G82" s="90">
        <v>2.2000000000000002</v>
      </c>
      <c r="H82" s="90">
        <v>2.2200000000000002</v>
      </c>
      <c r="I82" s="12" t="s">
        <v>58</v>
      </c>
    </row>
    <row r="83" spans="2:9" ht="19.7" customHeight="1">
      <c r="B83" s="56" t="s">
        <v>156</v>
      </c>
      <c r="C83" s="56" t="s">
        <v>155</v>
      </c>
      <c r="D83" s="90">
        <v>5.4</v>
      </c>
      <c r="E83" s="90" t="s">
        <v>379</v>
      </c>
      <c r="F83" s="90">
        <v>5.5</v>
      </c>
      <c r="G83" s="90">
        <v>5.42</v>
      </c>
      <c r="H83" s="90">
        <v>5.43</v>
      </c>
      <c r="I83" s="12" t="s">
        <v>157</v>
      </c>
    </row>
    <row r="84" spans="2:9" ht="19.7" customHeight="1">
      <c r="B84" s="56" t="s">
        <v>186</v>
      </c>
      <c r="C84" s="56" t="s">
        <v>184</v>
      </c>
      <c r="D84" s="90" t="s">
        <v>379</v>
      </c>
      <c r="E84" s="90">
        <v>18</v>
      </c>
      <c r="F84" s="90">
        <v>18</v>
      </c>
      <c r="G84" s="90">
        <v>18</v>
      </c>
      <c r="H84" s="90">
        <v>18</v>
      </c>
      <c r="I84" s="12" t="s">
        <v>195</v>
      </c>
    </row>
    <row r="85" spans="2:9" ht="19.7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 t="s">
        <v>379</v>
      </c>
      <c r="I85" s="12" t="s">
        <v>339</v>
      </c>
    </row>
    <row r="86" spans="2:9" ht="19.7" customHeight="1">
      <c r="B86" s="56" t="s">
        <v>59</v>
      </c>
      <c r="C86" s="56" t="s">
        <v>34</v>
      </c>
      <c r="D86" s="90">
        <v>5.93</v>
      </c>
      <c r="E86" s="90">
        <v>5.95</v>
      </c>
      <c r="F86" s="90">
        <v>5.94</v>
      </c>
      <c r="G86" s="90">
        <v>5.97</v>
      </c>
      <c r="H86" s="90">
        <v>5.96</v>
      </c>
      <c r="I86" s="12" t="s">
        <v>35</v>
      </c>
    </row>
    <row r="87" spans="2:9" ht="19.7" customHeight="1">
      <c r="B87" s="56" t="s">
        <v>60</v>
      </c>
      <c r="C87" s="56" t="s">
        <v>41</v>
      </c>
      <c r="D87" s="90">
        <v>2.4500000000000002</v>
      </c>
      <c r="E87" s="90">
        <v>2.4500000000000002</v>
      </c>
      <c r="F87" s="90">
        <v>2.4500000000000002</v>
      </c>
      <c r="G87" s="90">
        <v>2.4500000000000002</v>
      </c>
      <c r="H87" s="90" t="s">
        <v>379</v>
      </c>
      <c r="I87" s="12" t="s">
        <v>61</v>
      </c>
    </row>
    <row r="88" spans="2:9" ht="19.7" customHeight="1">
      <c r="B88" s="56" t="s">
        <v>340</v>
      </c>
      <c r="C88" s="56" t="s">
        <v>77</v>
      </c>
      <c r="D88" s="90" t="s">
        <v>379</v>
      </c>
      <c r="E88" s="90" t="s">
        <v>379</v>
      </c>
      <c r="F88" s="90">
        <v>1.49</v>
      </c>
      <c r="G88" s="90" t="s">
        <v>379</v>
      </c>
      <c r="H88" s="90" t="s">
        <v>379</v>
      </c>
      <c r="I88" s="12" t="s">
        <v>78</v>
      </c>
    </row>
    <row r="89" spans="2:9" ht="19.7" customHeight="1">
      <c r="B89" s="56" t="s">
        <v>341</v>
      </c>
      <c r="C89" s="56" t="s">
        <v>342</v>
      </c>
      <c r="D89" s="90" t="s">
        <v>379</v>
      </c>
      <c r="E89" s="90">
        <v>1.22</v>
      </c>
      <c r="F89" s="90">
        <v>1.23</v>
      </c>
      <c r="G89" s="90">
        <v>1.23</v>
      </c>
      <c r="H89" s="90">
        <v>1.2</v>
      </c>
      <c r="I89" s="12" t="s">
        <v>343</v>
      </c>
    </row>
    <row r="90" spans="2:9" ht="19.7" customHeight="1">
      <c r="B90" s="56" t="s">
        <v>344</v>
      </c>
      <c r="C90" s="56" t="s">
        <v>145</v>
      </c>
      <c r="D90" s="90" t="s">
        <v>379</v>
      </c>
      <c r="E90" s="90">
        <v>1.87</v>
      </c>
      <c r="F90" s="90">
        <v>1.87</v>
      </c>
      <c r="G90" s="90">
        <v>1.9</v>
      </c>
      <c r="H90" s="90" t="s">
        <v>379</v>
      </c>
      <c r="I90" s="12" t="s">
        <v>146</v>
      </c>
    </row>
    <row r="91" spans="2:9" ht="19.7" customHeight="1">
      <c r="B91" s="56" t="s">
        <v>103</v>
      </c>
      <c r="C91" s="56" t="s">
        <v>79</v>
      </c>
      <c r="D91" s="90" t="s">
        <v>379</v>
      </c>
      <c r="E91" s="90" t="s">
        <v>379</v>
      </c>
      <c r="F91" s="90" t="s">
        <v>379</v>
      </c>
      <c r="G91" s="90" t="s">
        <v>379</v>
      </c>
      <c r="H91" s="90" t="s">
        <v>379</v>
      </c>
      <c r="I91" s="12" t="s">
        <v>80</v>
      </c>
    </row>
    <row r="92" spans="2:9" ht="19.7" customHeight="1">
      <c r="B92" s="56" t="s">
        <v>62</v>
      </c>
      <c r="C92" s="56" t="s">
        <v>46</v>
      </c>
      <c r="D92" s="90">
        <v>2.54</v>
      </c>
      <c r="E92" s="90">
        <v>2.52</v>
      </c>
      <c r="F92" s="90">
        <v>2.4500000000000002</v>
      </c>
      <c r="G92" s="90" t="s">
        <v>379</v>
      </c>
      <c r="H92" s="90">
        <v>2.52</v>
      </c>
      <c r="I92" s="12" t="s">
        <v>44</v>
      </c>
    </row>
    <row r="93" spans="2:9" ht="19.7" customHeight="1">
      <c r="B93" s="56" t="s">
        <v>81</v>
      </c>
      <c r="C93" s="56" t="s">
        <v>82</v>
      </c>
      <c r="D93" s="90">
        <v>2.76</v>
      </c>
      <c r="E93" s="90">
        <v>2.7</v>
      </c>
      <c r="F93" s="90">
        <v>2.7</v>
      </c>
      <c r="G93" s="90">
        <v>2.82</v>
      </c>
      <c r="H93" s="90">
        <v>2.76</v>
      </c>
      <c r="I93" s="12" t="s">
        <v>83</v>
      </c>
    </row>
    <row r="94" spans="2:9" ht="19.7" customHeight="1">
      <c r="B94" s="56" t="s">
        <v>127</v>
      </c>
      <c r="C94" s="56" t="s">
        <v>126</v>
      </c>
      <c r="D94" s="90" t="s">
        <v>379</v>
      </c>
      <c r="E94" s="90" t="s">
        <v>379</v>
      </c>
      <c r="F94" s="90">
        <v>5.5</v>
      </c>
      <c r="G94" s="90" t="s">
        <v>379</v>
      </c>
      <c r="H94" s="90" t="s">
        <v>379</v>
      </c>
      <c r="I94" s="12" t="s">
        <v>129</v>
      </c>
    </row>
    <row r="95" spans="2:9" ht="19.7" customHeight="1">
      <c r="B95" s="56" t="s">
        <v>187</v>
      </c>
      <c r="C95" s="56" t="s">
        <v>185</v>
      </c>
      <c r="D95" s="90">
        <v>1.28</v>
      </c>
      <c r="E95" s="90">
        <v>1.28</v>
      </c>
      <c r="F95" s="90">
        <v>1.28</v>
      </c>
      <c r="G95" s="90" t="s">
        <v>379</v>
      </c>
      <c r="H95" s="90">
        <v>1.25</v>
      </c>
      <c r="I95" s="12" t="s">
        <v>194</v>
      </c>
    </row>
    <row r="96" spans="2:9" ht="19.7" customHeight="1">
      <c r="B96" s="56" t="s">
        <v>345</v>
      </c>
      <c r="C96" s="56" t="s">
        <v>154</v>
      </c>
      <c r="D96" s="90" t="s">
        <v>379</v>
      </c>
      <c r="E96" s="90" t="s">
        <v>379</v>
      </c>
      <c r="F96" s="90">
        <v>2.0499999999999998</v>
      </c>
      <c r="G96" s="90" t="s">
        <v>379</v>
      </c>
      <c r="H96" s="90">
        <v>1.95</v>
      </c>
      <c r="I96" s="12" t="s">
        <v>158</v>
      </c>
    </row>
    <row r="97" spans="2:9" ht="19.7" customHeight="1">
      <c r="B97" s="56" t="s">
        <v>84</v>
      </c>
      <c r="C97" s="56" t="s">
        <v>85</v>
      </c>
      <c r="D97" s="90" t="s">
        <v>379</v>
      </c>
      <c r="E97" s="90">
        <v>2.2999999999999998</v>
      </c>
      <c r="F97" s="90" t="s">
        <v>379</v>
      </c>
      <c r="G97" s="90">
        <v>2.2999999999999998</v>
      </c>
      <c r="H97" s="90">
        <v>2.2999999999999998</v>
      </c>
      <c r="I97" s="12" t="s">
        <v>86</v>
      </c>
    </row>
    <row r="98" spans="2:9" ht="19.7" customHeight="1">
      <c r="B98" s="56" t="s">
        <v>87</v>
      </c>
      <c r="C98" s="56" t="s">
        <v>88</v>
      </c>
      <c r="D98" s="90">
        <v>2.59</v>
      </c>
      <c r="E98" s="90">
        <v>2.4700000000000002</v>
      </c>
      <c r="F98" s="90">
        <v>2.5299999999999998</v>
      </c>
      <c r="G98" s="90">
        <v>2.65</v>
      </c>
      <c r="H98" s="90">
        <v>2.69</v>
      </c>
      <c r="I98" s="12" t="s">
        <v>89</v>
      </c>
    </row>
    <row r="99" spans="2:9" ht="19.7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19.7" customHeight="1">
      <c r="B100" s="56" t="s">
        <v>349</v>
      </c>
      <c r="C100" s="56" t="s">
        <v>191</v>
      </c>
      <c r="D100" s="90">
        <v>1.36</v>
      </c>
      <c r="E100" s="90">
        <v>1.3</v>
      </c>
      <c r="F100" s="90">
        <v>1.3</v>
      </c>
      <c r="G100" s="90">
        <v>1.3</v>
      </c>
      <c r="H100" s="90">
        <v>1.3</v>
      </c>
      <c r="I100" s="12" t="s">
        <v>192</v>
      </c>
    </row>
    <row r="101" spans="2:9" ht="19.7" customHeight="1">
      <c r="B101" s="56" t="s">
        <v>350</v>
      </c>
      <c r="C101" s="56" t="s">
        <v>131</v>
      </c>
      <c r="D101" s="90" t="s">
        <v>379</v>
      </c>
      <c r="E101" s="90" t="s">
        <v>379</v>
      </c>
      <c r="F101" s="90">
        <v>0.95</v>
      </c>
      <c r="G101" s="90">
        <v>0.95</v>
      </c>
      <c r="H101" s="90" t="s">
        <v>379</v>
      </c>
      <c r="I101" s="89" t="s">
        <v>132</v>
      </c>
    </row>
    <row r="102" spans="2:9" ht="19.7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19.7" customHeight="1">
      <c r="B103" s="56" t="s">
        <v>101</v>
      </c>
      <c r="C103" s="56" t="s">
        <v>102</v>
      </c>
      <c r="D103" s="90">
        <v>18.5</v>
      </c>
      <c r="E103" s="90">
        <v>18.399999999999999</v>
      </c>
      <c r="F103" s="90">
        <v>18.7</v>
      </c>
      <c r="G103" s="90">
        <v>19</v>
      </c>
      <c r="H103" s="90">
        <v>19.07</v>
      </c>
      <c r="I103" s="12" t="s">
        <v>104</v>
      </c>
    </row>
    <row r="104" spans="2:9" ht="19.7" customHeight="1">
      <c r="B104" s="56" t="s">
        <v>90</v>
      </c>
      <c r="C104" s="56" t="s">
        <v>91</v>
      </c>
      <c r="D104" s="90">
        <v>9.0500000000000007</v>
      </c>
      <c r="E104" s="90">
        <v>9</v>
      </c>
      <c r="F104" s="90">
        <v>9</v>
      </c>
      <c r="G104" s="90">
        <v>9.1</v>
      </c>
      <c r="H104" s="90">
        <v>9.25</v>
      </c>
      <c r="I104" s="12" t="s">
        <v>92</v>
      </c>
    </row>
    <row r="105" spans="2:9" ht="19.7" customHeight="1">
      <c r="B105" s="56" t="s">
        <v>174</v>
      </c>
      <c r="C105" s="56" t="s">
        <v>175</v>
      </c>
      <c r="D105" s="90" t="s">
        <v>379</v>
      </c>
      <c r="E105" s="90" t="s">
        <v>379</v>
      </c>
      <c r="F105" s="90" t="s">
        <v>379</v>
      </c>
      <c r="G105" s="90" t="s">
        <v>379</v>
      </c>
      <c r="H105" s="90" t="s">
        <v>379</v>
      </c>
      <c r="I105" s="12" t="s">
        <v>176</v>
      </c>
    </row>
    <row r="106" spans="2:9" ht="19.7" customHeight="1">
      <c r="B106" s="56" t="s">
        <v>109</v>
      </c>
      <c r="C106" s="56" t="s">
        <v>110</v>
      </c>
      <c r="D106" s="90" t="s">
        <v>379</v>
      </c>
      <c r="E106" s="90">
        <v>11.7</v>
      </c>
      <c r="F106" s="90">
        <v>11.7</v>
      </c>
      <c r="G106" s="90" t="s">
        <v>379</v>
      </c>
      <c r="H106" s="90" t="s">
        <v>379</v>
      </c>
      <c r="I106" s="12" t="s">
        <v>111</v>
      </c>
    </row>
    <row r="107" spans="2:9" ht="19.7" customHeight="1">
      <c r="B107" s="56" t="s">
        <v>377</v>
      </c>
      <c r="C107" s="56" t="s">
        <v>105</v>
      </c>
      <c r="D107" s="90" t="s">
        <v>379</v>
      </c>
      <c r="E107" s="90">
        <v>9.25</v>
      </c>
      <c r="F107" s="90" t="s">
        <v>379</v>
      </c>
      <c r="G107" s="90" t="s">
        <v>379</v>
      </c>
      <c r="H107" s="90" t="s">
        <v>379</v>
      </c>
      <c r="I107" s="12" t="s">
        <v>108</v>
      </c>
    </row>
    <row r="108" spans="2:9" ht="19.7" customHeight="1">
      <c r="B108" s="56" t="s">
        <v>352</v>
      </c>
      <c r="C108" s="56" t="s">
        <v>353</v>
      </c>
      <c r="D108" s="90" t="s">
        <v>379</v>
      </c>
      <c r="E108" s="90" t="s">
        <v>379</v>
      </c>
      <c r="F108" s="90" t="s">
        <v>379</v>
      </c>
      <c r="G108" s="90">
        <v>13.6</v>
      </c>
      <c r="H108" s="90">
        <v>13.61</v>
      </c>
      <c r="I108" s="12" t="s">
        <v>354</v>
      </c>
    </row>
    <row r="109" spans="2:9" ht="19.7" customHeight="1">
      <c r="B109" s="56" t="s">
        <v>125</v>
      </c>
      <c r="C109" s="56" t="s">
        <v>124</v>
      </c>
      <c r="D109" s="90" t="s">
        <v>379</v>
      </c>
      <c r="E109" s="90">
        <v>51</v>
      </c>
      <c r="F109" s="90">
        <v>51</v>
      </c>
      <c r="G109" s="90">
        <v>51</v>
      </c>
      <c r="H109" s="90">
        <v>50</v>
      </c>
      <c r="I109" s="12" t="s">
        <v>130</v>
      </c>
    </row>
    <row r="110" spans="2:9" ht="19.7" customHeight="1">
      <c r="B110" s="56" t="s">
        <v>355</v>
      </c>
      <c r="C110" s="56" t="s">
        <v>213</v>
      </c>
      <c r="D110" s="90">
        <v>23</v>
      </c>
      <c r="E110" s="90">
        <v>23</v>
      </c>
      <c r="F110" s="90" t="s">
        <v>379</v>
      </c>
      <c r="G110" s="90" t="s">
        <v>379</v>
      </c>
      <c r="H110" s="90" t="s">
        <v>379</v>
      </c>
      <c r="I110" s="12" t="s">
        <v>216</v>
      </c>
    </row>
    <row r="111" spans="2:9" ht="19.7" customHeight="1">
      <c r="B111" s="56" t="s">
        <v>356</v>
      </c>
      <c r="C111" s="56" t="s">
        <v>172</v>
      </c>
      <c r="D111" s="90">
        <v>29.31</v>
      </c>
      <c r="E111" s="90" t="s">
        <v>379</v>
      </c>
      <c r="F111" s="90" t="s">
        <v>379</v>
      </c>
      <c r="G111" s="90" t="s">
        <v>379</v>
      </c>
      <c r="H111" s="90">
        <v>29.31</v>
      </c>
      <c r="I111" s="87" t="s">
        <v>173</v>
      </c>
    </row>
    <row r="112" spans="2:9" ht="19.7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19.7" customHeight="1">
      <c r="B113" s="56" t="s">
        <v>358</v>
      </c>
      <c r="C113" s="56" t="s">
        <v>218</v>
      </c>
      <c r="D113" s="90">
        <v>0.36</v>
      </c>
      <c r="E113" s="90" t="s">
        <v>379</v>
      </c>
      <c r="F113" s="90">
        <v>0.36</v>
      </c>
      <c r="G113" s="90" t="s">
        <v>379</v>
      </c>
      <c r="H113" s="90">
        <v>0.36</v>
      </c>
      <c r="I113" s="12" t="s">
        <v>219</v>
      </c>
    </row>
    <row r="114" spans="2:9" ht="19.7" customHeight="1">
      <c r="B114" s="56" t="s">
        <v>221</v>
      </c>
      <c r="C114" s="56" t="s">
        <v>222</v>
      </c>
      <c r="D114" s="90">
        <v>2.14</v>
      </c>
      <c r="E114" s="90" t="s">
        <v>379</v>
      </c>
      <c r="F114" s="90" t="s">
        <v>379</v>
      </c>
      <c r="G114" s="90">
        <v>2.14</v>
      </c>
      <c r="H114" s="90">
        <v>2.14</v>
      </c>
      <c r="I114" s="12" t="s">
        <v>224</v>
      </c>
    </row>
    <row r="115" spans="2:9" ht="19.7" customHeight="1">
      <c r="B115" s="56" t="s">
        <v>359</v>
      </c>
      <c r="C115" s="56" t="s">
        <v>204</v>
      </c>
      <c r="D115" s="90" t="s">
        <v>379</v>
      </c>
      <c r="E115" s="90">
        <v>5.99</v>
      </c>
      <c r="F115" s="90" t="s">
        <v>379</v>
      </c>
      <c r="G115" s="90" t="s">
        <v>379</v>
      </c>
      <c r="H115" s="90" t="s">
        <v>379</v>
      </c>
      <c r="I115" s="12" t="s">
        <v>205</v>
      </c>
    </row>
    <row r="116" spans="2:9" ht="19.7" customHeight="1">
      <c r="B116" s="56" t="s">
        <v>360</v>
      </c>
      <c r="C116" s="56" t="s">
        <v>141</v>
      </c>
      <c r="D116" s="90">
        <v>4.9000000000000004</v>
      </c>
      <c r="E116" s="90">
        <v>4.9000000000000004</v>
      </c>
      <c r="F116" s="90">
        <v>4.8600000000000003</v>
      </c>
      <c r="G116" s="90">
        <v>4.8600000000000003</v>
      </c>
      <c r="H116" s="90">
        <v>4.8600000000000003</v>
      </c>
      <c r="I116" s="12" t="s">
        <v>142</v>
      </c>
    </row>
    <row r="117" spans="2:9" ht="19.7" customHeight="1">
      <c r="B117" s="56" t="s">
        <v>361</v>
      </c>
      <c r="C117" s="56" t="s">
        <v>362</v>
      </c>
      <c r="D117" s="90">
        <v>4.55</v>
      </c>
      <c r="E117" s="90" t="s">
        <v>379</v>
      </c>
      <c r="F117" s="90">
        <v>4.55</v>
      </c>
      <c r="G117" s="90">
        <v>4.45</v>
      </c>
      <c r="H117" s="90" t="s">
        <v>379</v>
      </c>
      <c r="I117" s="12" t="s">
        <v>363</v>
      </c>
    </row>
    <row r="118" spans="2:9" ht="19.7" customHeight="1">
      <c r="B118" s="56" t="s">
        <v>364</v>
      </c>
      <c r="C118" s="56" t="s">
        <v>188</v>
      </c>
      <c r="D118" s="90" t="s">
        <v>379</v>
      </c>
      <c r="E118" s="90" t="s">
        <v>379</v>
      </c>
      <c r="F118" s="90" t="s">
        <v>379</v>
      </c>
      <c r="G118" s="90" t="s">
        <v>379</v>
      </c>
      <c r="H118" s="90" t="s">
        <v>379</v>
      </c>
      <c r="I118" s="12" t="s">
        <v>193</v>
      </c>
    </row>
    <row r="119" spans="2:9" ht="19.7" customHeight="1">
      <c r="B119" s="56" t="s">
        <v>365</v>
      </c>
      <c r="C119" s="56" t="s">
        <v>366</v>
      </c>
      <c r="D119" s="90">
        <v>6.95</v>
      </c>
      <c r="E119" s="90">
        <v>7.2</v>
      </c>
      <c r="F119" s="90">
        <v>7.2</v>
      </c>
      <c r="G119" s="90">
        <v>7.3</v>
      </c>
      <c r="H119" s="90">
        <v>7.65</v>
      </c>
      <c r="I119" s="12" t="s">
        <v>367</v>
      </c>
    </row>
    <row r="120" spans="2:9" ht="19.7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rightToLeft="1" zoomScale="115" zoomScaleNormal="115" workbookViewId="0">
      <selection activeCell="A43" sqref="A43:N70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1" t="s">
        <v>437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</row>
    <row r="2" spans="1:14" ht="28.5" customHeight="1">
      <c r="A2" s="24" t="s">
        <v>5</v>
      </c>
      <c r="B2" s="165" t="s">
        <v>438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18.95" customHeight="1">
      <c r="A4" s="31" t="s">
        <v>12</v>
      </c>
      <c r="B4" s="128" t="s">
        <v>3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</row>
    <row r="5" spans="1:14" ht="18.95" customHeight="1">
      <c r="A5" s="32" t="s">
        <v>374</v>
      </c>
      <c r="B5" s="33" t="s">
        <v>169</v>
      </c>
      <c r="C5" s="34">
        <v>0.66</v>
      </c>
      <c r="D5" s="35">
        <v>0.68</v>
      </c>
      <c r="E5" s="35">
        <v>0.65</v>
      </c>
      <c r="F5" s="36">
        <v>0.67</v>
      </c>
      <c r="G5" s="36">
        <v>0.67</v>
      </c>
      <c r="H5" s="36">
        <v>0.66</v>
      </c>
      <c r="I5" s="37">
        <v>1.5151515151515138</v>
      </c>
      <c r="J5" s="38">
        <v>90</v>
      </c>
      <c r="K5" s="38">
        <v>94026421</v>
      </c>
      <c r="L5" s="38">
        <v>62792965.700000003</v>
      </c>
      <c r="M5" s="39">
        <v>5</v>
      </c>
      <c r="N5" s="40" t="s">
        <v>170</v>
      </c>
    </row>
    <row r="6" spans="1:14" ht="18.95" customHeight="1">
      <c r="A6" s="32" t="s">
        <v>392</v>
      </c>
      <c r="B6" s="33" t="s">
        <v>36</v>
      </c>
      <c r="C6" s="34">
        <v>3.41</v>
      </c>
      <c r="D6" s="35">
        <v>3.56</v>
      </c>
      <c r="E6" s="35">
        <v>3.4</v>
      </c>
      <c r="F6" s="36">
        <v>3.48</v>
      </c>
      <c r="G6" s="36">
        <v>3.53</v>
      </c>
      <c r="H6" s="36">
        <v>3.41</v>
      </c>
      <c r="I6" s="37">
        <v>3.5190615835777095</v>
      </c>
      <c r="J6" s="38">
        <v>867</v>
      </c>
      <c r="K6" s="38">
        <v>363352674</v>
      </c>
      <c r="L6" s="38">
        <v>1265603047.5699999</v>
      </c>
      <c r="M6" s="39">
        <v>5</v>
      </c>
      <c r="N6" s="40" t="s">
        <v>48</v>
      </c>
    </row>
    <row r="7" spans="1:14" ht="18.95" customHeight="1">
      <c r="A7" s="32" t="s">
        <v>98</v>
      </c>
      <c r="B7" s="33" t="s">
        <v>99</v>
      </c>
      <c r="C7" s="34">
        <v>1</v>
      </c>
      <c r="D7" s="35">
        <v>1.05</v>
      </c>
      <c r="E7" s="35">
        <v>0.99</v>
      </c>
      <c r="F7" s="36">
        <v>1.01</v>
      </c>
      <c r="G7" s="36">
        <v>1.02</v>
      </c>
      <c r="H7" s="36">
        <v>1</v>
      </c>
      <c r="I7" s="37">
        <v>2.0000000000000018</v>
      </c>
      <c r="J7" s="38">
        <v>69</v>
      </c>
      <c r="K7" s="38">
        <v>28326070</v>
      </c>
      <c r="L7" s="38">
        <v>28564970.82</v>
      </c>
      <c r="M7" s="39">
        <v>5</v>
      </c>
      <c r="N7" s="40" t="s">
        <v>100</v>
      </c>
    </row>
    <row r="8" spans="1:14" ht="18.95" customHeight="1">
      <c r="A8" s="32" t="s">
        <v>384</v>
      </c>
      <c r="B8" s="33" t="s">
        <v>45</v>
      </c>
      <c r="C8" s="34">
        <v>0.06</v>
      </c>
      <c r="D8" s="35">
        <v>0.09</v>
      </c>
      <c r="E8" s="35">
        <v>0.06</v>
      </c>
      <c r="F8" s="36">
        <v>0.08</v>
      </c>
      <c r="G8" s="36">
        <v>0.09</v>
      </c>
      <c r="H8" s="36">
        <v>0.06</v>
      </c>
      <c r="I8" s="37">
        <v>50</v>
      </c>
      <c r="J8" s="38">
        <v>86</v>
      </c>
      <c r="K8" s="38">
        <v>514163524</v>
      </c>
      <c r="L8" s="38">
        <v>38725012.089999996</v>
      </c>
      <c r="M8" s="39">
        <v>5</v>
      </c>
      <c r="N8" s="40" t="s">
        <v>66</v>
      </c>
    </row>
    <row r="9" spans="1:14" ht="18.95" customHeight="1">
      <c r="A9" s="32" t="s">
        <v>398</v>
      </c>
      <c r="B9" s="33" t="s">
        <v>25</v>
      </c>
      <c r="C9" s="34">
        <v>0.21</v>
      </c>
      <c r="D9" s="35">
        <v>0.22</v>
      </c>
      <c r="E9" s="35">
        <v>0.21</v>
      </c>
      <c r="F9" s="36">
        <v>0.22</v>
      </c>
      <c r="G9" s="36">
        <v>0.22</v>
      </c>
      <c r="H9" s="36">
        <v>0.21</v>
      </c>
      <c r="I9" s="37">
        <v>4.7619047619047672</v>
      </c>
      <c r="J9" s="38">
        <v>34</v>
      </c>
      <c r="K9" s="38">
        <v>102288195</v>
      </c>
      <c r="L9" s="38">
        <v>21960670.949999999</v>
      </c>
      <c r="M9" s="39">
        <v>5</v>
      </c>
      <c r="N9" s="40" t="s">
        <v>26</v>
      </c>
    </row>
    <row r="10" spans="1:14" ht="18.95" customHeight="1">
      <c r="A10" s="32" t="s">
        <v>50</v>
      </c>
      <c r="B10" s="33" t="s">
        <v>51</v>
      </c>
      <c r="C10" s="34">
        <v>4.8</v>
      </c>
      <c r="D10" s="35">
        <v>5.15</v>
      </c>
      <c r="E10" s="35">
        <v>4.78</v>
      </c>
      <c r="F10" s="36">
        <v>4.9400000000000004</v>
      </c>
      <c r="G10" s="36">
        <v>5.08</v>
      </c>
      <c r="H10" s="36">
        <v>4.8</v>
      </c>
      <c r="I10" s="37">
        <v>5.8333333333333348</v>
      </c>
      <c r="J10" s="38">
        <v>749</v>
      </c>
      <c r="K10" s="38">
        <v>169705477</v>
      </c>
      <c r="L10" s="38">
        <v>837973247.28999996</v>
      </c>
      <c r="M10" s="39">
        <v>5</v>
      </c>
      <c r="N10" s="40" t="s">
        <v>52</v>
      </c>
    </row>
    <row r="11" spans="1:14" ht="18.95" customHeight="1">
      <c r="A11" s="32" t="s">
        <v>394</v>
      </c>
      <c r="B11" s="33" t="s">
        <v>74</v>
      </c>
      <c r="C11" s="34">
        <v>0.22</v>
      </c>
      <c r="D11" s="35">
        <v>0.23</v>
      </c>
      <c r="E11" s="35">
        <v>0.22</v>
      </c>
      <c r="F11" s="36">
        <v>0.22</v>
      </c>
      <c r="G11" s="36">
        <v>0.23</v>
      </c>
      <c r="H11" s="36">
        <v>0.22</v>
      </c>
      <c r="I11" s="37">
        <v>4.5454545454545414</v>
      </c>
      <c r="J11" s="38">
        <v>26</v>
      </c>
      <c r="K11" s="38">
        <v>24894751</v>
      </c>
      <c r="L11" s="38">
        <v>5486945.2199999997</v>
      </c>
      <c r="M11" s="39">
        <v>5</v>
      </c>
      <c r="N11" s="40" t="s">
        <v>75</v>
      </c>
    </row>
    <row r="12" spans="1:14" ht="18.95" customHeight="1">
      <c r="A12" s="32" t="s">
        <v>53</v>
      </c>
      <c r="B12" s="33" t="s">
        <v>42</v>
      </c>
      <c r="C12" s="34">
        <v>0.34</v>
      </c>
      <c r="D12" s="35">
        <v>0.37</v>
      </c>
      <c r="E12" s="35">
        <v>0.34</v>
      </c>
      <c r="F12" s="36">
        <v>0.36</v>
      </c>
      <c r="G12" s="36">
        <v>0.37</v>
      </c>
      <c r="H12" s="36">
        <v>0.34</v>
      </c>
      <c r="I12" s="37">
        <v>8.8235294117646959</v>
      </c>
      <c r="J12" s="38">
        <v>97</v>
      </c>
      <c r="K12" s="38">
        <v>739914353</v>
      </c>
      <c r="L12" s="38">
        <v>266320816.51999998</v>
      </c>
      <c r="M12" s="39">
        <v>5</v>
      </c>
      <c r="N12" s="40" t="s">
        <v>43</v>
      </c>
    </row>
    <row r="13" spans="1:14" ht="18.95" customHeight="1">
      <c r="A13" s="32" t="s">
        <v>54</v>
      </c>
      <c r="B13" s="33" t="s">
        <v>39</v>
      </c>
      <c r="C13" s="34">
        <v>0.14000000000000001</v>
      </c>
      <c r="D13" s="35">
        <v>0.14000000000000001</v>
      </c>
      <c r="E13" s="35">
        <v>0.14000000000000001</v>
      </c>
      <c r="F13" s="36">
        <v>0.14000000000000001</v>
      </c>
      <c r="G13" s="36">
        <v>0.14000000000000001</v>
      </c>
      <c r="H13" s="36">
        <v>0.14000000000000001</v>
      </c>
      <c r="I13" s="37">
        <v>0</v>
      </c>
      <c r="J13" s="38">
        <v>54</v>
      </c>
      <c r="K13" s="38">
        <v>122420902</v>
      </c>
      <c r="L13" s="38">
        <v>17138926.280000001</v>
      </c>
      <c r="M13" s="39">
        <v>5</v>
      </c>
      <c r="N13" s="40" t="s">
        <v>40</v>
      </c>
    </row>
    <row r="14" spans="1:14" ht="18.95" customHeight="1">
      <c r="A14" s="32" t="s">
        <v>440</v>
      </c>
      <c r="B14" s="33" t="s">
        <v>220</v>
      </c>
      <c r="C14" s="34">
        <v>0.17</v>
      </c>
      <c r="D14" s="35">
        <v>0.17</v>
      </c>
      <c r="E14" s="35">
        <v>0.17</v>
      </c>
      <c r="F14" s="36">
        <v>0.17</v>
      </c>
      <c r="G14" s="36">
        <v>0.17</v>
      </c>
      <c r="H14" s="36">
        <v>0.17</v>
      </c>
      <c r="I14" s="37">
        <v>0</v>
      </c>
      <c r="J14" s="38">
        <v>1</v>
      </c>
      <c r="K14" s="38">
        <v>1000</v>
      </c>
      <c r="L14" s="38">
        <v>170</v>
      </c>
      <c r="M14" s="39">
        <v>1</v>
      </c>
      <c r="N14" s="40" t="s">
        <v>223</v>
      </c>
    </row>
    <row r="15" spans="1:14" ht="18.95" customHeight="1">
      <c r="A15" s="32" t="s">
        <v>399</v>
      </c>
      <c r="B15" s="33" t="s">
        <v>159</v>
      </c>
      <c r="C15" s="34">
        <v>1.1000000000000001</v>
      </c>
      <c r="D15" s="35">
        <v>1.1000000000000001</v>
      </c>
      <c r="E15" s="35">
        <v>1.1000000000000001</v>
      </c>
      <c r="F15" s="36">
        <v>1.1000000000000001</v>
      </c>
      <c r="G15" s="36">
        <v>1.1000000000000001</v>
      </c>
      <c r="H15" s="36">
        <v>1.1000000000000001</v>
      </c>
      <c r="I15" s="37">
        <v>0</v>
      </c>
      <c r="J15" s="38">
        <v>5</v>
      </c>
      <c r="K15" s="38">
        <v>64429</v>
      </c>
      <c r="L15" s="38">
        <v>70871.900000000009</v>
      </c>
      <c r="M15" s="39">
        <v>3</v>
      </c>
      <c r="N15" s="40" t="s">
        <v>160</v>
      </c>
    </row>
    <row r="16" spans="1:14" ht="18.95" customHeight="1">
      <c r="A16" s="32" t="s">
        <v>402</v>
      </c>
      <c r="B16" s="33" t="s">
        <v>123</v>
      </c>
      <c r="C16" s="34">
        <v>0.24</v>
      </c>
      <c r="D16" s="35">
        <v>0.25</v>
      </c>
      <c r="E16" s="35">
        <v>0.23</v>
      </c>
      <c r="F16" s="36">
        <v>0.24</v>
      </c>
      <c r="G16" s="36">
        <v>0.25</v>
      </c>
      <c r="H16" s="36">
        <v>0.23</v>
      </c>
      <c r="I16" s="37">
        <v>8.6956521739130377</v>
      </c>
      <c r="J16" s="38">
        <v>69</v>
      </c>
      <c r="K16" s="38">
        <v>84922083</v>
      </c>
      <c r="L16" s="38">
        <v>20689298.710000001</v>
      </c>
      <c r="M16" s="39">
        <v>5</v>
      </c>
      <c r="N16" s="40" t="s">
        <v>128</v>
      </c>
    </row>
    <row r="17" spans="1:14" ht="18.95" customHeight="1">
      <c r="A17" s="32" t="s">
        <v>38</v>
      </c>
      <c r="B17" s="33" t="s">
        <v>37</v>
      </c>
      <c r="C17" s="34">
        <v>1.63</v>
      </c>
      <c r="D17" s="35">
        <v>1.78</v>
      </c>
      <c r="E17" s="35">
        <v>1.62</v>
      </c>
      <c r="F17" s="36">
        <v>1.68</v>
      </c>
      <c r="G17" s="36">
        <v>1.74</v>
      </c>
      <c r="H17" s="36">
        <v>1.62</v>
      </c>
      <c r="I17" s="37">
        <v>7.4074074074073959</v>
      </c>
      <c r="J17" s="38">
        <v>1051</v>
      </c>
      <c r="K17" s="38">
        <v>1079482398</v>
      </c>
      <c r="L17" s="38">
        <v>1810590119.2599998</v>
      </c>
      <c r="M17" s="39">
        <v>5</v>
      </c>
      <c r="N17" s="40" t="s">
        <v>55</v>
      </c>
    </row>
    <row r="18" spans="1:14" ht="18.95" customHeight="1">
      <c r="A18" s="32" t="s">
        <v>393</v>
      </c>
      <c r="B18" s="33" t="s">
        <v>147</v>
      </c>
      <c r="C18" s="34">
        <v>0.05</v>
      </c>
      <c r="D18" s="34">
        <v>0.05</v>
      </c>
      <c r="E18" s="34">
        <v>0.05</v>
      </c>
      <c r="F18" s="36">
        <v>0.05</v>
      </c>
      <c r="G18" s="36">
        <v>0.05</v>
      </c>
      <c r="H18" s="36">
        <v>0.05</v>
      </c>
      <c r="I18" s="37">
        <v>0</v>
      </c>
      <c r="J18" s="38">
        <v>43</v>
      </c>
      <c r="K18" s="38">
        <v>241662139</v>
      </c>
      <c r="L18" s="38">
        <v>12083106.949999999</v>
      </c>
      <c r="M18" s="39">
        <v>4</v>
      </c>
      <c r="N18" s="40" t="s">
        <v>241</v>
      </c>
    </row>
    <row r="19" spans="1:14" ht="18.95" customHeight="1">
      <c r="A19" s="32" t="s">
        <v>242</v>
      </c>
      <c r="B19" s="33" t="s">
        <v>243</v>
      </c>
      <c r="C19" s="34">
        <v>0.26</v>
      </c>
      <c r="D19" s="35">
        <v>0.26</v>
      </c>
      <c r="E19" s="35">
        <v>0.25</v>
      </c>
      <c r="F19" s="36">
        <v>0.25</v>
      </c>
      <c r="G19" s="36">
        <v>0.25</v>
      </c>
      <c r="H19" s="36">
        <v>0.25</v>
      </c>
      <c r="I19" s="37">
        <v>0</v>
      </c>
      <c r="J19" s="38">
        <v>3</v>
      </c>
      <c r="K19" s="38">
        <v>120000</v>
      </c>
      <c r="L19" s="38">
        <v>30200</v>
      </c>
      <c r="M19" s="39">
        <v>2</v>
      </c>
      <c r="N19" s="40" t="s">
        <v>244</v>
      </c>
    </row>
    <row r="20" spans="1:14" ht="18.95" customHeight="1">
      <c r="A20" s="32" t="s">
        <v>422</v>
      </c>
      <c r="B20" s="33" t="s">
        <v>182</v>
      </c>
      <c r="C20" s="34">
        <v>0.89</v>
      </c>
      <c r="D20" s="35">
        <v>0.91</v>
      </c>
      <c r="E20" s="35">
        <v>0.89</v>
      </c>
      <c r="F20" s="36">
        <v>0.91</v>
      </c>
      <c r="G20" s="36">
        <v>0.91</v>
      </c>
      <c r="H20" s="36">
        <v>0.85</v>
      </c>
      <c r="I20" s="37">
        <v>7.0588235294117618</v>
      </c>
      <c r="J20" s="38">
        <v>3</v>
      </c>
      <c r="K20" s="38">
        <v>1901457</v>
      </c>
      <c r="L20" s="38">
        <v>1728325.87</v>
      </c>
      <c r="M20" s="39">
        <v>2</v>
      </c>
      <c r="N20" s="40" t="s">
        <v>196</v>
      </c>
    </row>
    <row r="21" spans="1:14" ht="18.95" customHeight="1">
      <c r="A21" s="32" t="s">
        <v>199</v>
      </c>
      <c r="B21" s="33" t="s">
        <v>198</v>
      </c>
      <c r="C21" s="34">
        <v>0.67</v>
      </c>
      <c r="D21" s="35">
        <v>0.67</v>
      </c>
      <c r="E21" s="35">
        <v>0.67</v>
      </c>
      <c r="F21" s="36">
        <v>0.67</v>
      </c>
      <c r="G21" s="36">
        <v>0.67</v>
      </c>
      <c r="H21" s="36">
        <v>0.67</v>
      </c>
      <c r="I21" s="37">
        <v>0</v>
      </c>
      <c r="J21" s="38">
        <v>13</v>
      </c>
      <c r="K21" s="38">
        <v>250490</v>
      </c>
      <c r="L21" s="38">
        <v>167828.3</v>
      </c>
      <c r="M21" s="39">
        <v>4</v>
      </c>
      <c r="N21" s="40" t="s">
        <v>283</v>
      </c>
    </row>
    <row r="22" spans="1:14" ht="18.95" customHeight="1">
      <c r="A22" s="41" t="s">
        <v>13</v>
      </c>
      <c r="B22" s="41"/>
      <c r="C22" s="127"/>
      <c r="D22" s="127"/>
      <c r="E22" s="127"/>
      <c r="F22" s="127"/>
      <c r="G22" s="127"/>
      <c r="H22" s="127"/>
      <c r="I22" s="127"/>
      <c r="J22" s="42">
        <f>SUM(J5:J21)</f>
        <v>3260</v>
      </c>
      <c r="K22" s="43">
        <f>SUM(K5:K21)</f>
        <v>3567496363</v>
      </c>
      <c r="L22" s="43">
        <f>SUM(L5:L21)</f>
        <v>4389926523.4299994</v>
      </c>
      <c r="M22" s="43">
        <v>5</v>
      </c>
      <c r="N22" s="41" t="s">
        <v>14</v>
      </c>
    </row>
    <row r="23" spans="1:14" ht="18.95" customHeight="1">
      <c r="A23" s="45" t="s">
        <v>27</v>
      </c>
      <c r="B23" s="45"/>
      <c r="C23" s="128" t="s">
        <v>95</v>
      </c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</row>
    <row r="24" spans="1:14" ht="18.95" customHeight="1">
      <c r="A24" s="32" t="s">
        <v>382</v>
      </c>
      <c r="B24" s="33" t="s">
        <v>32</v>
      </c>
      <c r="C24" s="100">
        <v>14.94</v>
      </c>
      <c r="D24" s="100">
        <v>16</v>
      </c>
      <c r="E24" s="100">
        <v>14.9</v>
      </c>
      <c r="F24" s="36">
        <v>15.19</v>
      </c>
      <c r="G24" s="36">
        <v>15.86</v>
      </c>
      <c r="H24" s="36">
        <v>14.94</v>
      </c>
      <c r="I24" s="37">
        <v>6.1579651941097824</v>
      </c>
      <c r="J24" s="38">
        <v>648</v>
      </c>
      <c r="K24" s="38">
        <v>53509036</v>
      </c>
      <c r="L24" s="38">
        <v>812922373.70000005</v>
      </c>
      <c r="M24" s="39">
        <v>5</v>
      </c>
      <c r="N24" s="40" t="s">
        <v>33</v>
      </c>
    </row>
    <row r="25" spans="1:14" ht="18.95" customHeight="1">
      <c r="A25" s="32" t="s">
        <v>112</v>
      </c>
      <c r="B25" s="33" t="s">
        <v>113</v>
      </c>
      <c r="C25" s="100">
        <v>3.6</v>
      </c>
      <c r="D25" s="100">
        <v>3.61</v>
      </c>
      <c r="E25" s="100">
        <v>3.55</v>
      </c>
      <c r="F25" s="36">
        <v>3.57</v>
      </c>
      <c r="G25" s="36">
        <v>3.61</v>
      </c>
      <c r="H25" s="36">
        <v>3.6</v>
      </c>
      <c r="I25" s="37">
        <v>0.27777777777777679</v>
      </c>
      <c r="J25" s="38">
        <v>49</v>
      </c>
      <c r="K25" s="38">
        <v>968401</v>
      </c>
      <c r="L25" s="38">
        <v>3456776.79</v>
      </c>
      <c r="M25" s="39">
        <v>5</v>
      </c>
      <c r="N25" s="40" t="s">
        <v>300</v>
      </c>
    </row>
    <row r="26" spans="1:14" ht="18.95" customHeight="1">
      <c r="A26" s="41" t="s">
        <v>93</v>
      </c>
      <c r="B26" s="41"/>
      <c r="C26" s="62"/>
      <c r="D26" s="63"/>
      <c r="E26" s="63"/>
      <c r="F26" s="64"/>
      <c r="G26" s="64"/>
      <c r="H26" s="64"/>
      <c r="I26" s="65"/>
      <c r="J26" s="42">
        <f>SUM(J24:J25)</f>
        <v>697</v>
      </c>
      <c r="K26" s="43">
        <f>SUM(K24:K25)</f>
        <v>54477437</v>
      </c>
      <c r="L26" s="43">
        <f>SUM(L24:L25)</f>
        <v>816379150.49000001</v>
      </c>
      <c r="M26" s="43">
        <v>5</v>
      </c>
      <c r="N26" s="41" t="s">
        <v>14</v>
      </c>
    </row>
    <row r="27" spans="1:14" ht="18.95" customHeight="1">
      <c r="A27" s="45" t="s">
        <v>114</v>
      </c>
      <c r="B27" s="45"/>
      <c r="C27" s="128" t="s">
        <v>116</v>
      </c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</row>
    <row r="28" spans="1:14" s="11" customFormat="1" ht="18.95" customHeight="1">
      <c r="A28" s="32" t="s">
        <v>380</v>
      </c>
      <c r="B28" s="49" t="s">
        <v>162</v>
      </c>
      <c r="C28" s="46">
        <v>0.9</v>
      </c>
      <c r="D28" s="46">
        <v>0.92</v>
      </c>
      <c r="E28" s="46">
        <v>0.88</v>
      </c>
      <c r="F28" s="36">
        <v>0.9</v>
      </c>
      <c r="G28" s="36">
        <v>0.9</v>
      </c>
      <c r="H28" s="36">
        <v>0.9</v>
      </c>
      <c r="I28" s="37">
        <v>0</v>
      </c>
      <c r="J28" s="38">
        <v>63</v>
      </c>
      <c r="K28" s="38">
        <v>11342716</v>
      </c>
      <c r="L28" s="38">
        <v>10157921.799999999</v>
      </c>
      <c r="M28" s="39">
        <v>5</v>
      </c>
      <c r="N28" s="40" t="s">
        <v>163</v>
      </c>
    </row>
    <row r="29" spans="1:14" s="11" customFormat="1" ht="18.95" customHeight="1">
      <c r="A29" s="32" t="s">
        <v>407</v>
      </c>
      <c r="B29" s="49" t="s">
        <v>148</v>
      </c>
      <c r="C29" s="46">
        <v>0.8</v>
      </c>
      <c r="D29" s="46">
        <v>0.8</v>
      </c>
      <c r="E29" s="46">
        <v>0.76</v>
      </c>
      <c r="F29" s="36">
        <v>0.78</v>
      </c>
      <c r="G29" s="36">
        <v>0.77</v>
      </c>
      <c r="H29" s="36">
        <v>0.8</v>
      </c>
      <c r="I29" s="37">
        <v>-3.7499999999999978</v>
      </c>
      <c r="J29" s="38">
        <v>16</v>
      </c>
      <c r="K29" s="38">
        <v>10550000</v>
      </c>
      <c r="L29" s="38">
        <v>8208190.9199999999</v>
      </c>
      <c r="M29" s="39">
        <v>4</v>
      </c>
      <c r="N29" s="40" t="s">
        <v>149</v>
      </c>
    </row>
    <row r="30" spans="1:14" s="11" customFormat="1" ht="18.95" customHeight="1">
      <c r="A30" s="32" t="s">
        <v>397</v>
      </c>
      <c r="B30" s="49" t="s">
        <v>206</v>
      </c>
      <c r="C30" s="46">
        <v>0.43</v>
      </c>
      <c r="D30" s="46">
        <v>0.43</v>
      </c>
      <c r="E30" s="46">
        <v>0.43</v>
      </c>
      <c r="F30" s="36">
        <v>0.43</v>
      </c>
      <c r="G30" s="36">
        <v>0.43</v>
      </c>
      <c r="H30" s="36">
        <v>0.43</v>
      </c>
      <c r="I30" s="37">
        <v>0</v>
      </c>
      <c r="J30" s="38">
        <v>1</v>
      </c>
      <c r="K30" s="38">
        <v>500000</v>
      </c>
      <c r="L30" s="38">
        <v>215000</v>
      </c>
      <c r="M30" s="39">
        <v>1</v>
      </c>
      <c r="N30" s="40" t="s">
        <v>210</v>
      </c>
    </row>
    <row r="31" spans="1:14" ht="18.95" customHeight="1">
      <c r="A31" s="41" t="s">
        <v>115</v>
      </c>
      <c r="B31" s="41"/>
      <c r="C31" s="62"/>
      <c r="D31" s="63"/>
      <c r="E31" s="63"/>
      <c r="F31" s="64"/>
      <c r="G31" s="64"/>
      <c r="H31" s="64"/>
      <c r="I31" s="65"/>
      <c r="J31" s="42">
        <f>SUM(J28:J30)</f>
        <v>80</v>
      </c>
      <c r="K31" s="43">
        <f>SUM(K28:K30)</f>
        <v>22392716</v>
      </c>
      <c r="L31" s="43">
        <f>SUM(L28:L30)</f>
        <v>18581112.719999999</v>
      </c>
      <c r="M31" s="43">
        <v>5</v>
      </c>
      <c r="N31" s="41" t="s">
        <v>14</v>
      </c>
    </row>
    <row r="32" spans="1:14" ht="18.95" customHeight="1">
      <c r="A32" s="45" t="s">
        <v>28</v>
      </c>
      <c r="B32" s="45"/>
      <c r="C32" s="128" t="s">
        <v>31</v>
      </c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</row>
    <row r="33" spans="1:14" s="11" customFormat="1" ht="18.95" customHeight="1">
      <c r="A33" s="32" t="s">
        <v>389</v>
      </c>
      <c r="B33" s="33" t="s">
        <v>143</v>
      </c>
      <c r="C33" s="34">
        <v>4.3</v>
      </c>
      <c r="D33" s="35">
        <v>4.5</v>
      </c>
      <c r="E33" s="35">
        <v>4.29</v>
      </c>
      <c r="F33" s="36">
        <v>4.33</v>
      </c>
      <c r="G33" s="36">
        <v>4.3</v>
      </c>
      <c r="H33" s="36">
        <v>4.29</v>
      </c>
      <c r="I33" s="37">
        <v>0.23310023310023631</v>
      </c>
      <c r="J33" s="38">
        <v>64</v>
      </c>
      <c r="K33" s="38">
        <v>657690</v>
      </c>
      <c r="L33" s="38">
        <v>2850473.2199999997</v>
      </c>
      <c r="M33" s="39">
        <v>3</v>
      </c>
      <c r="N33" s="40" t="s">
        <v>144</v>
      </c>
    </row>
    <row r="34" spans="1:14" s="11" customFormat="1" ht="18.95" customHeight="1">
      <c r="A34" s="32" t="s">
        <v>395</v>
      </c>
      <c r="B34" s="33" t="s">
        <v>211</v>
      </c>
      <c r="C34" s="34">
        <v>6.55</v>
      </c>
      <c r="D34" s="35">
        <v>6.89</v>
      </c>
      <c r="E34" s="35">
        <v>6.55</v>
      </c>
      <c r="F34" s="36">
        <v>6.58</v>
      </c>
      <c r="G34" s="36">
        <v>6.89</v>
      </c>
      <c r="H34" s="36">
        <v>6.5</v>
      </c>
      <c r="I34" s="37">
        <v>6.0000000000000053</v>
      </c>
      <c r="J34" s="38">
        <v>4</v>
      </c>
      <c r="K34" s="38">
        <v>76325</v>
      </c>
      <c r="L34" s="38">
        <v>501835.25</v>
      </c>
      <c r="M34" s="39">
        <v>3</v>
      </c>
      <c r="N34" s="40" t="s">
        <v>217</v>
      </c>
    </row>
    <row r="35" spans="1:14" s="11" customFormat="1" ht="18.95" customHeight="1">
      <c r="A35" s="32" t="s">
        <v>67</v>
      </c>
      <c r="B35" s="33" t="s">
        <v>68</v>
      </c>
      <c r="C35" s="34">
        <v>3.23</v>
      </c>
      <c r="D35" s="35">
        <v>3.29</v>
      </c>
      <c r="E35" s="35">
        <v>3.17</v>
      </c>
      <c r="F35" s="36">
        <v>3.24</v>
      </c>
      <c r="G35" s="36">
        <v>3.28</v>
      </c>
      <c r="H35" s="36">
        <v>3.23</v>
      </c>
      <c r="I35" s="37">
        <v>1.5479876160990669</v>
      </c>
      <c r="J35" s="38">
        <v>86</v>
      </c>
      <c r="K35" s="38">
        <v>3866549</v>
      </c>
      <c r="L35" s="38">
        <v>12506612.42</v>
      </c>
      <c r="M35" s="39">
        <v>5</v>
      </c>
      <c r="N35" s="40" t="s">
        <v>69</v>
      </c>
    </row>
    <row r="36" spans="1:14" s="11" customFormat="1" ht="18.95" customHeight="1">
      <c r="A36" s="32" t="s">
        <v>403</v>
      </c>
      <c r="B36" s="33" t="s">
        <v>177</v>
      </c>
      <c r="C36" s="34">
        <v>0.74</v>
      </c>
      <c r="D36" s="34">
        <v>0.74</v>
      </c>
      <c r="E36" s="34">
        <v>0.71</v>
      </c>
      <c r="F36" s="36">
        <v>0.71</v>
      </c>
      <c r="G36" s="36">
        <v>0.71</v>
      </c>
      <c r="H36" s="36">
        <v>0.74</v>
      </c>
      <c r="I36" s="37">
        <v>-4.0540540540540571</v>
      </c>
      <c r="J36" s="38">
        <v>2</v>
      </c>
      <c r="K36" s="38">
        <v>67828</v>
      </c>
      <c r="L36" s="38">
        <v>48198.17</v>
      </c>
      <c r="M36" s="39">
        <v>2</v>
      </c>
      <c r="N36" s="40" t="s">
        <v>179</v>
      </c>
    </row>
    <row r="37" spans="1:14" s="11" customFormat="1" ht="18.95" customHeight="1">
      <c r="A37" s="32" t="s">
        <v>70</v>
      </c>
      <c r="B37" s="33" t="s">
        <v>71</v>
      </c>
      <c r="C37" s="34">
        <v>22.35</v>
      </c>
      <c r="D37" s="35">
        <v>24.2</v>
      </c>
      <c r="E37" s="35">
        <v>22.35</v>
      </c>
      <c r="F37" s="36">
        <v>23.15</v>
      </c>
      <c r="G37" s="36">
        <v>23.7</v>
      </c>
      <c r="H37" s="36">
        <v>22.35</v>
      </c>
      <c r="I37" s="37">
        <v>6.0402684563758191</v>
      </c>
      <c r="J37" s="38">
        <v>139</v>
      </c>
      <c r="K37" s="38">
        <v>3101494</v>
      </c>
      <c r="L37" s="38">
        <v>71805502.079999998</v>
      </c>
      <c r="M37" s="39">
        <v>5</v>
      </c>
      <c r="N37" s="40" t="s">
        <v>72</v>
      </c>
    </row>
    <row r="38" spans="1:14" s="11" customFormat="1" ht="18.95" customHeight="1">
      <c r="A38" s="32" t="s">
        <v>406</v>
      </c>
      <c r="B38" s="33" t="s">
        <v>118</v>
      </c>
      <c r="C38" s="34">
        <v>0.63</v>
      </c>
      <c r="D38" s="34">
        <v>0.63</v>
      </c>
      <c r="E38" s="34">
        <v>0.63</v>
      </c>
      <c r="F38" s="36">
        <v>0.63</v>
      </c>
      <c r="G38" s="36">
        <v>0.63</v>
      </c>
      <c r="H38" s="36">
        <v>0.66</v>
      </c>
      <c r="I38" s="37">
        <v>-4.5454545454545521</v>
      </c>
      <c r="J38" s="38">
        <v>4</v>
      </c>
      <c r="K38" s="38">
        <v>302453</v>
      </c>
      <c r="L38" s="38">
        <v>190545.39</v>
      </c>
      <c r="M38" s="39">
        <v>1</v>
      </c>
      <c r="N38" s="40" t="s">
        <v>333</v>
      </c>
    </row>
    <row r="39" spans="1:14" ht="18.95" customHeight="1">
      <c r="A39" s="41" t="s">
        <v>94</v>
      </c>
      <c r="B39" s="41"/>
      <c r="C39" s="62"/>
      <c r="D39" s="63"/>
      <c r="E39" s="63"/>
      <c r="F39" s="64"/>
      <c r="G39" s="64"/>
      <c r="H39" s="64"/>
      <c r="I39" s="65"/>
      <c r="J39" s="42">
        <f>SUM(J33:J38)</f>
        <v>299</v>
      </c>
      <c r="K39" s="43">
        <f>SUM(K33:K38)</f>
        <v>8072339</v>
      </c>
      <c r="L39" s="43">
        <f>SUM(L33:L38)</f>
        <v>87903166.530000001</v>
      </c>
      <c r="M39" s="43">
        <v>5</v>
      </c>
      <c r="N39" s="41" t="s">
        <v>14</v>
      </c>
    </row>
    <row r="40" spans="1:14" ht="33.75" customHeight="1">
      <c r="A40" s="20" t="s">
        <v>4</v>
      </c>
      <c r="B40" s="161" t="s">
        <v>437</v>
      </c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162"/>
    </row>
    <row r="41" spans="1:14" ht="25.5" customHeight="1">
      <c r="A41" s="24" t="s">
        <v>5</v>
      </c>
      <c r="B41" s="165" t="s">
        <v>438</v>
      </c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</row>
    <row r="42" spans="1:14" ht="66" customHeight="1">
      <c r="A42" s="26" t="s">
        <v>0</v>
      </c>
      <c r="B42" s="27" t="s">
        <v>6</v>
      </c>
      <c r="C42" s="27" t="s">
        <v>7</v>
      </c>
      <c r="D42" s="27" t="s">
        <v>8</v>
      </c>
      <c r="E42" s="27" t="s">
        <v>9</v>
      </c>
      <c r="F42" s="27" t="s">
        <v>22</v>
      </c>
      <c r="G42" s="27" t="s">
        <v>2</v>
      </c>
      <c r="H42" s="27" t="s">
        <v>23</v>
      </c>
      <c r="I42" s="28" t="s">
        <v>10</v>
      </c>
      <c r="J42" s="29" t="s">
        <v>97</v>
      </c>
      <c r="K42" s="27" t="s">
        <v>64</v>
      </c>
      <c r="L42" s="27" t="s">
        <v>65</v>
      </c>
      <c r="M42" s="27" t="s">
        <v>11</v>
      </c>
      <c r="N42" s="30" t="s">
        <v>1</v>
      </c>
    </row>
    <row r="43" spans="1:14" ht="18.95" customHeight="1">
      <c r="A43" s="164" t="s">
        <v>76</v>
      </c>
      <c r="B43" s="164"/>
      <c r="C43" s="57"/>
      <c r="D43" s="58"/>
      <c r="E43" s="58"/>
      <c r="F43" s="59"/>
      <c r="G43" s="59"/>
      <c r="H43" s="59"/>
      <c r="I43" s="60"/>
      <c r="J43" s="61"/>
      <c r="K43" s="61"/>
      <c r="L43" s="61"/>
      <c r="M43" s="157" t="s">
        <v>30</v>
      </c>
      <c r="N43" s="158"/>
    </row>
    <row r="44" spans="1:14" ht="18.95" customHeight="1">
      <c r="A44" s="32" t="s">
        <v>56</v>
      </c>
      <c r="B44" s="33" t="s">
        <v>57</v>
      </c>
      <c r="C44" s="34">
        <v>2.08</v>
      </c>
      <c r="D44" s="34">
        <v>2.2999999999999998</v>
      </c>
      <c r="E44" s="35">
        <v>2.08</v>
      </c>
      <c r="F44" s="36">
        <v>2.16</v>
      </c>
      <c r="G44" s="36">
        <v>2.2200000000000002</v>
      </c>
      <c r="H44" s="36">
        <v>2.0699999999999998</v>
      </c>
      <c r="I44" s="37">
        <v>7.2463768115942129</v>
      </c>
      <c r="J44" s="38">
        <v>238</v>
      </c>
      <c r="K44" s="38">
        <v>97430368</v>
      </c>
      <c r="L44" s="38">
        <v>210714787.27000001</v>
      </c>
      <c r="M44" s="39">
        <v>5</v>
      </c>
      <c r="N44" s="40" t="s">
        <v>58</v>
      </c>
    </row>
    <row r="45" spans="1:14" ht="18.95" customHeight="1">
      <c r="A45" s="32" t="s">
        <v>156</v>
      </c>
      <c r="B45" s="33" t="s">
        <v>155</v>
      </c>
      <c r="C45" s="34">
        <v>5.4</v>
      </c>
      <c r="D45" s="34">
        <v>5.6</v>
      </c>
      <c r="E45" s="35">
        <v>5.4</v>
      </c>
      <c r="F45" s="36">
        <v>5.43</v>
      </c>
      <c r="G45" s="36">
        <v>5.43</v>
      </c>
      <c r="H45" s="36">
        <v>5.4</v>
      </c>
      <c r="I45" s="37">
        <v>0.55555555555555358</v>
      </c>
      <c r="J45" s="38">
        <v>23</v>
      </c>
      <c r="K45" s="38">
        <v>631270</v>
      </c>
      <c r="L45" s="38">
        <v>3425655.1399999997</v>
      </c>
      <c r="M45" s="39">
        <v>4</v>
      </c>
      <c r="N45" s="40" t="s">
        <v>157</v>
      </c>
    </row>
    <row r="46" spans="1:14" ht="18.95" customHeight="1">
      <c r="A46" s="32" t="s">
        <v>186</v>
      </c>
      <c r="B46" s="33" t="s">
        <v>184</v>
      </c>
      <c r="C46" s="34">
        <v>18</v>
      </c>
      <c r="D46" s="34">
        <v>18</v>
      </c>
      <c r="E46" s="34">
        <v>18</v>
      </c>
      <c r="F46" s="36">
        <v>18</v>
      </c>
      <c r="G46" s="36">
        <v>18</v>
      </c>
      <c r="H46" s="36">
        <v>18</v>
      </c>
      <c r="I46" s="37">
        <v>0</v>
      </c>
      <c r="J46" s="38">
        <v>6</v>
      </c>
      <c r="K46" s="38">
        <v>325350</v>
      </c>
      <c r="L46" s="38">
        <v>5856300</v>
      </c>
      <c r="M46" s="39">
        <v>4</v>
      </c>
      <c r="N46" s="40" t="s">
        <v>195</v>
      </c>
    </row>
    <row r="47" spans="1:14" ht="18.95" customHeight="1">
      <c r="A47" s="32" t="s">
        <v>59</v>
      </c>
      <c r="B47" s="33" t="s">
        <v>34</v>
      </c>
      <c r="C47" s="34">
        <v>5.99</v>
      </c>
      <c r="D47" s="35">
        <v>5.99</v>
      </c>
      <c r="E47" s="35">
        <v>5.9</v>
      </c>
      <c r="F47" s="36">
        <v>5.96</v>
      </c>
      <c r="G47" s="36">
        <v>5.96</v>
      </c>
      <c r="H47" s="36">
        <v>5.99</v>
      </c>
      <c r="I47" s="37">
        <v>-0.5008347245409106</v>
      </c>
      <c r="J47" s="38">
        <v>368</v>
      </c>
      <c r="K47" s="38">
        <v>48300491</v>
      </c>
      <c r="L47" s="38">
        <v>287756572.62</v>
      </c>
      <c r="M47" s="39">
        <v>5</v>
      </c>
      <c r="N47" s="40" t="s">
        <v>35</v>
      </c>
    </row>
    <row r="48" spans="1:14" ht="18.95" customHeight="1">
      <c r="A48" s="32" t="s">
        <v>60</v>
      </c>
      <c r="B48" s="33" t="s">
        <v>41</v>
      </c>
      <c r="C48" s="34">
        <v>2.41</v>
      </c>
      <c r="D48" s="35">
        <v>2.4500000000000002</v>
      </c>
      <c r="E48" s="35">
        <v>2.41</v>
      </c>
      <c r="F48" s="36">
        <v>2.4500000000000002</v>
      </c>
      <c r="G48" s="36">
        <v>2.4500000000000002</v>
      </c>
      <c r="H48" s="36">
        <v>2.4</v>
      </c>
      <c r="I48" s="37">
        <v>2.0833333333333481</v>
      </c>
      <c r="J48" s="38">
        <v>11</v>
      </c>
      <c r="K48" s="38">
        <v>447440</v>
      </c>
      <c r="L48" s="38">
        <v>1096224</v>
      </c>
      <c r="M48" s="39">
        <v>4</v>
      </c>
      <c r="N48" s="40" t="s">
        <v>61</v>
      </c>
    </row>
    <row r="49" spans="1:14" ht="18.95" customHeight="1">
      <c r="A49" s="32" t="s">
        <v>388</v>
      </c>
      <c r="B49" s="33" t="s">
        <v>46</v>
      </c>
      <c r="C49" s="106">
        <v>2.52</v>
      </c>
      <c r="D49" s="106">
        <v>2.6</v>
      </c>
      <c r="E49" s="106">
        <v>2.4500000000000002</v>
      </c>
      <c r="F49" s="36">
        <v>2.4700000000000002</v>
      </c>
      <c r="G49" s="46">
        <v>2.52</v>
      </c>
      <c r="H49" s="46">
        <v>2.52</v>
      </c>
      <c r="I49" s="37">
        <v>0</v>
      </c>
      <c r="J49" s="38">
        <v>16</v>
      </c>
      <c r="K49" s="38">
        <v>1382863</v>
      </c>
      <c r="L49" s="38">
        <v>3416932.58</v>
      </c>
      <c r="M49" s="39">
        <v>3</v>
      </c>
      <c r="N49" s="40" t="s">
        <v>44</v>
      </c>
    </row>
    <row r="50" spans="1:14" ht="18.95" customHeight="1">
      <c r="A50" s="32" t="s">
        <v>127</v>
      </c>
      <c r="B50" s="33" t="s">
        <v>126</v>
      </c>
      <c r="C50" s="106">
        <v>5.5</v>
      </c>
      <c r="D50" s="106">
        <v>5.5</v>
      </c>
      <c r="E50" s="106">
        <v>5.5</v>
      </c>
      <c r="F50" s="36">
        <v>5.5</v>
      </c>
      <c r="G50" s="46">
        <v>5.5</v>
      </c>
      <c r="H50" s="46">
        <v>5.5</v>
      </c>
      <c r="I50" s="37">
        <v>0</v>
      </c>
      <c r="J50" s="38">
        <v>3</v>
      </c>
      <c r="K50" s="38">
        <v>11024</v>
      </c>
      <c r="L50" s="38">
        <v>60632</v>
      </c>
      <c r="M50" s="39">
        <v>1</v>
      </c>
      <c r="N50" s="40" t="s">
        <v>129</v>
      </c>
    </row>
    <row r="51" spans="1:14" ht="18.95" customHeight="1">
      <c r="A51" s="32" t="s">
        <v>390</v>
      </c>
      <c r="B51" s="33" t="s">
        <v>185</v>
      </c>
      <c r="C51" s="106">
        <v>1.25</v>
      </c>
      <c r="D51" s="106">
        <v>1.34</v>
      </c>
      <c r="E51" s="106">
        <v>1.25</v>
      </c>
      <c r="F51" s="36">
        <v>1.26</v>
      </c>
      <c r="G51" s="46">
        <v>1.25</v>
      </c>
      <c r="H51" s="46">
        <v>1.23</v>
      </c>
      <c r="I51" s="37">
        <v>1.6260162601626105</v>
      </c>
      <c r="J51" s="38">
        <v>16</v>
      </c>
      <c r="K51" s="38">
        <v>618743</v>
      </c>
      <c r="L51" s="38">
        <v>781430.21</v>
      </c>
      <c r="M51" s="39">
        <v>4</v>
      </c>
      <c r="N51" s="40" t="s">
        <v>194</v>
      </c>
    </row>
    <row r="52" spans="1:14" ht="18.95" customHeight="1">
      <c r="A52" s="32" t="s">
        <v>405</v>
      </c>
      <c r="B52" s="33" t="s">
        <v>154</v>
      </c>
      <c r="C52" s="106">
        <v>2.0499999999999998</v>
      </c>
      <c r="D52" s="106">
        <v>2.0499999999999998</v>
      </c>
      <c r="E52" s="106">
        <v>1.95</v>
      </c>
      <c r="F52" s="36">
        <v>1.95</v>
      </c>
      <c r="G52" s="46">
        <v>1.95</v>
      </c>
      <c r="H52" s="46">
        <v>2.0499999999999998</v>
      </c>
      <c r="I52" s="37">
        <v>-4.8780487804877986</v>
      </c>
      <c r="J52" s="38">
        <v>3</v>
      </c>
      <c r="K52" s="38">
        <v>44344</v>
      </c>
      <c r="L52" s="38">
        <v>86519.2</v>
      </c>
      <c r="M52" s="39">
        <v>1</v>
      </c>
      <c r="N52" s="40" t="s">
        <v>158</v>
      </c>
    </row>
    <row r="53" spans="1:14" ht="18.95" customHeight="1">
      <c r="A53" s="32" t="s">
        <v>84</v>
      </c>
      <c r="B53" s="33" t="s">
        <v>85</v>
      </c>
      <c r="C53" s="34">
        <v>2.2999999999999998</v>
      </c>
      <c r="D53" s="35">
        <v>2.2999999999999998</v>
      </c>
      <c r="E53" s="35">
        <v>2.2000000000000002</v>
      </c>
      <c r="F53" s="36">
        <v>2.2999999999999998</v>
      </c>
      <c r="G53" s="46">
        <v>2.2999999999999998</v>
      </c>
      <c r="H53" s="46">
        <v>2.2999999999999998</v>
      </c>
      <c r="I53" s="37">
        <v>0</v>
      </c>
      <c r="J53" s="38">
        <v>10</v>
      </c>
      <c r="K53" s="38">
        <v>502370</v>
      </c>
      <c r="L53" s="38">
        <v>1155405.8999999999</v>
      </c>
      <c r="M53" s="39">
        <v>3</v>
      </c>
      <c r="N53" s="40" t="s">
        <v>86</v>
      </c>
    </row>
    <row r="54" spans="1:14" ht="18.95" customHeight="1">
      <c r="A54" s="129" t="s">
        <v>15</v>
      </c>
      <c r="B54" s="129"/>
      <c r="C54" s="129"/>
      <c r="D54" s="129"/>
      <c r="E54" s="129"/>
      <c r="F54" s="129"/>
      <c r="G54" s="129"/>
      <c r="H54" s="129"/>
      <c r="I54" s="129"/>
      <c r="J54" s="42">
        <f>SUM(J44:J53)</f>
        <v>694</v>
      </c>
      <c r="K54" s="43">
        <f>SUM(K44:K53)</f>
        <v>149694263</v>
      </c>
      <c r="L54" s="43">
        <f>SUM(L44:L53)</f>
        <v>514350458.9199999</v>
      </c>
      <c r="M54" s="43">
        <v>5</v>
      </c>
      <c r="N54" s="47" t="s">
        <v>14</v>
      </c>
    </row>
    <row r="55" spans="1:14" ht="18.95" customHeight="1">
      <c r="A55" s="159" t="s">
        <v>16</v>
      </c>
      <c r="B55" s="160"/>
      <c r="C55" s="59"/>
      <c r="D55" s="58"/>
      <c r="E55" s="58"/>
      <c r="F55" s="59"/>
      <c r="G55" s="59"/>
      <c r="H55" s="59"/>
      <c r="I55" s="60"/>
      <c r="J55" s="61"/>
      <c r="K55" s="61"/>
      <c r="L55" s="61"/>
      <c r="M55" s="157" t="s">
        <v>63</v>
      </c>
      <c r="N55" s="158"/>
    </row>
    <row r="56" spans="1:14" ht="18.95" customHeight="1">
      <c r="A56" s="48" t="s">
        <v>90</v>
      </c>
      <c r="B56" s="48" t="s">
        <v>91</v>
      </c>
      <c r="C56" s="34">
        <v>9.08</v>
      </c>
      <c r="D56" s="34">
        <v>9.36</v>
      </c>
      <c r="E56" s="34">
        <v>9</v>
      </c>
      <c r="F56" s="36">
        <v>9.1199999999999992</v>
      </c>
      <c r="G56" s="36">
        <v>9.25</v>
      </c>
      <c r="H56" s="36">
        <v>9.0500000000000007</v>
      </c>
      <c r="I56" s="37">
        <v>2.2099447513812098</v>
      </c>
      <c r="J56" s="38">
        <v>36</v>
      </c>
      <c r="K56" s="38">
        <v>1179842</v>
      </c>
      <c r="L56" s="38">
        <v>10764367.719999999</v>
      </c>
      <c r="M56" s="39">
        <v>5</v>
      </c>
      <c r="N56" s="5" t="s">
        <v>92</v>
      </c>
    </row>
    <row r="57" spans="1:14" ht="18.95" customHeight="1">
      <c r="A57" s="48" t="s">
        <v>109</v>
      </c>
      <c r="B57" s="48" t="s">
        <v>110</v>
      </c>
      <c r="C57" s="34">
        <v>11.7</v>
      </c>
      <c r="D57" s="34">
        <v>11.7</v>
      </c>
      <c r="E57" s="34">
        <v>11.7</v>
      </c>
      <c r="F57" s="36">
        <v>11.7</v>
      </c>
      <c r="G57" s="36">
        <v>11.7</v>
      </c>
      <c r="H57" s="36">
        <v>11.58</v>
      </c>
      <c r="I57" s="37">
        <v>1.0362694300518172</v>
      </c>
      <c r="J57" s="38">
        <v>2</v>
      </c>
      <c r="K57" s="38">
        <v>3000</v>
      </c>
      <c r="L57" s="38">
        <v>35100</v>
      </c>
      <c r="M57" s="39">
        <v>2</v>
      </c>
      <c r="N57" s="5" t="s">
        <v>111</v>
      </c>
    </row>
    <row r="58" spans="1:14" ht="18.95" customHeight="1">
      <c r="A58" s="48" t="s">
        <v>377</v>
      </c>
      <c r="B58" s="48" t="s">
        <v>105</v>
      </c>
      <c r="C58" s="34">
        <v>9.25</v>
      </c>
      <c r="D58" s="34">
        <v>9.25</v>
      </c>
      <c r="E58" s="34">
        <v>9.25</v>
      </c>
      <c r="F58" s="36">
        <v>9.25</v>
      </c>
      <c r="G58" s="36">
        <v>9.25</v>
      </c>
      <c r="H58" s="36">
        <v>9.25</v>
      </c>
      <c r="I58" s="37">
        <v>0</v>
      </c>
      <c r="J58" s="38">
        <v>1</v>
      </c>
      <c r="K58" s="38">
        <v>107</v>
      </c>
      <c r="L58" s="38">
        <v>989.75</v>
      </c>
      <c r="M58" s="39">
        <v>1</v>
      </c>
      <c r="N58" s="5" t="s">
        <v>108</v>
      </c>
    </row>
    <row r="59" spans="1:14" ht="18.95" customHeight="1">
      <c r="A59" s="48" t="s">
        <v>441</v>
      </c>
      <c r="B59" s="48" t="s">
        <v>353</v>
      </c>
      <c r="C59" s="34">
        <v>13.6</v>
      </c>
      <c r="D59" s="34">
        <v>13.61</v>
      </c>
      <c r="E59" s="34">
        <v>13.6</v>
      </c>
      <c r="F59" s="36">
        <v>13.6</v>
      </c>
      <c r="G59" s="36">
        <v>13.61</v>
      </c>
      <c r="H59" s="36">
        <v>13.6</v>
      </c>
      <c r="I59" s="37">
        <v>7.3529411764705621E-2</v>
      </c>
      <c r="J59" s="38">
        <v>8</v>
      </c>
      <c r="K59" s="38">
        <v>377180</v>
      </c>
      <c r="L59" s="38">
        <v>5129684.5100000007</v>
      </c>
      <c r="M59" s="39">
        <v>2</v>
      </c>
      <c r="N59" s="5" t="s">
        <v>354</v>
      </c>
    </row>
    <row r="60" spans="1:14" ht="18.95" customHeight="1">
      <c r="A60" s="48" t="s">
        <v>125</v>
      </c>
      <c r="B60" s="48" t="s">
        <v>124</v>
      </c>
      <c r="C60" s="34">
        <v>49</v>
      </c>
      <c r="D60" s="34">
        <v>51</v>
      </c>
      <c r="E60" s="34">
        <v>49</v>
      </c>
      <c r="F60" s="36">
        <v>50.96</v>
      </c>
      <c r="G60" s="36">
        <v>50</v>
      </c>
      <c r="H60" s="36">
        <v>51</v>
      </c>
      <c r="I60" s="37">
        <v>-1.9607843137254943</v>
      </c>
      <c r="J60" s="38">
        <v>13</v>
      </c>
      <c r="K60" s="38">
        <v>1056749</v>
      </c>
      <c r="L60" s="38">
        <v>53852102</v>
      </c>
      <c r="M60" s="39">
        <v>4</v>
      </c>
      <c r="N60" s="5" t="s">
        <v>130</v>
      </c>
    </row>
    <row r="61" spans="1:14" ht="18.95" customHeight="1">
      <c r="A61" s="48" t="s">
        <v>410</v>
      </c>
      <c r="B61" s="48" t="s">
        <v>213</v>
      </c>
      <c r="C61" s="34">
        <v>23</v>
      </c>
      <c r="D61" s="34">
        <v>23</v>
      </c>
      <c r="E61" s="34">
        <v>23</v>
      </c>
      <c r="F61" s="36">
        <v>23</v>
      </c>
      <c r="G61" s="36">
        <v>23</v>
      </c>
      <c r="H61" s="36">
        <v>23</v>
      </c>
      <c r="I61" s="37">
        <v>0</v>
      </c>
      <c r="J61" s="38">
        <v>2</v>
      </c>
      <c r="K61" s="38">
        <v>561</v>
      </c>
      <c r="L61" s="38">
        <v>12903</v>
      </c>
      <c r="M61" s="39">
        <v>2</v>
      </c>
      <c r="N61" s="5" t="s">
        <v>216</v>
      </c>
    </row>
    <row r="62" spans="1:14" ht="18.95" customHeight="1">
      <c r="A62" s="129" t="s">
        <v>17</v>
      </c>
      <c r="B62" s="129"/>
      <c r="C62" s="163"/>
      <c r="D62" s="163"/>
      <c r="E62" s="163"/>
      <c r="F62" s="163"/>
      <c r="G62" s="163"/>
      <c r="H62" s="163"/>
      <c r="I62" s="163"/>
      <c r="J62" s="42">
        <f>SUM(J56:J61)</f>
        <v>62</v>
      </c>
      <c r="K62" s="43">
        <f>SUM(K56:K61)</f>
        <v>2617439</v>
      </c>
      <c r="L62" s="43">
        <f>SUM(L56:L61)</f>
        <v>69795146.980000004</v>
      </c>
      <c r="M62" s="43">
        <v>5</v>
      </c>
      <c r="N62" s="47" t="s">
        <v>14</v>
      </c>
    </row>
    <row r="63" spans="1:14" ht="18.95" customHeight="1">
      <c r="A63" s="31" t="s">
        <v>18</v>
      </c>
      <c r="B63" s="128" t="s">
        <v>29</v>
      </c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</row>
    <row r="64" spans="1:14" ht="18.95" customHeight="1">
      <c r="A64" s="49" t="s">
        <v>400</v>
      </c>
      <c r="B64" s="49" t="s">
        <v>218</v>
      </c>
      <c r="C64" s="46">
        <v>0.36</v>
      </c>
      <c r="D64" s="46">
        <v>0.36</v>
      </c>
      <c r="E64" s="46">
        <v>0.35</v>
      </c>
      <c r="F64" s="36">
        <v>0.34</v>
      </c>
      <c r="G64" s="46">
        <v>0.36</v>
      </c>
      <c r="H64" s="46">
        <v>0.36</v>
      </c>
      <c r="I64" s="37">
        <v>0</v>
      </c>
      <c r="J64" s="38">
        <v>16</v>
      </c>
      <c r="K64" s="38">
        <v>9585507</v>
      </c>
      <c r="L64" s="38">
        <v>3400541.68</v>
      </c>
      <c r="M64" s="39">
        <v>3</v>
      </c>
      <c r="N64" s="40" t="s">
        <v>219</v>
      </c>
    </row>
    <row r="65" spans="1:14" ht="18.95" customHeight="1">
      <c r="A65" s="49" t="s">
        <v>221</v>
      </c>
      <c r="B65" s="49" t="s">
        <v>222</v>
      </c>
      <c r="C65" s="46">
        <v>2.2000000000000002</v>
      </c>
      <c r="D65" s="46">
        <v>2.2000000000000002</v>
      </c>
      <c r="E65" s="46">
        <v>2.14</v>
      </c>
      <c r="F65" s="36">
        <v>2.14</v>
      </c>
      <c r="G65" s="46">
        <v>2.14</v>
      </c>
      <c r="H65" s="46">
        <v>2.2000000000000002</v>
      </c>
      <c r="I65" s="37">
        <v>-2.7272727272727337</v>
      </c>
      <c r="J65" s="38">
        <v>11</v>
      </c>
      <c r="K65" s="38">
        <v>447763</v>
      </c>
      <c r="L65" s="38">
        <v>958226.32000000007</v>
      </c>
      <c r="M65" s="39">
        <v>3</v>
      </c>
      <c r="N65" s="40" t="s">
        <v>224</v>
      </c>
    </row>
    <row r="66" spans="1:14" ht="18.95" customHeight="1">
      <c r="A66" s="49" t="s">
        <v>439</v>
      </c>
      <c r="B66" s="49" t="s">
        <v>204</v>
      </c>
      <c r="C66" s="46">
        <v>5.99</v>
      </c>
      <c r="D66" s="46">
        <v>5.99</v>
      </c>
      <c r="E66" s="46">
        <v>5.99</v>
      </c>
      <c r="F66" s="36">
        <v>5.99</v>
      </c>
      <c r="G66" s="46">
        <v>5.99</v>
      </c>
      <c r="H66" s="46">
        <v>5.99</v>
      </c>
      <c r="I66" s="37">
        <v>0</v>
      </c>
      <c r="J66" s="38">
        <v>4</v>
      </c>
      <c r="K66" s="38">
        <v>2665</v>
      </c>
      <c r="L66" s="38">
        <v>15963.35</v>
      </c>
      <c r="M66" s="39">
        <v>1</v>
      </c>
      <c r="N66" s="40" t="s">
        <v>205</v>
      </c>
    </row>
    <row r="67" spans="1:14" ht="18.95" customHeight="1">
      <c r="A67" s="49" t="s">
        <v>391</v>
      </c>
      <c r="B67" s="49" t="s">
        <v>362</v>
      </c>
      <c r="C67" s="46">
        <v>4.55</v>
      </c>
      <c r="D67" s="46">
        <v>4.55</v>
      </c>
      <c r="E67" s="46">
        <v>4.45</v>
      </c>
      <c r="F67" s="36">
        <v>4.4800000000000004</v>
      </c>
      <c r="G67" s="46">
        <v>4.45</v>
      </c>
      <c r="H67" s="46">
        <v>4.37</v>
      </c>
      <c r="I67" s="37">
        <v>1.8306636155606348</v>
      </c>
      <c r="J67" s="38">
        <v>9</v>
      </c>
      <c r="K67" s="38">
        <v>300906</v>
      </c>
      <c r="L67" s="38">
        <v>1348336.5</v>
      </c>
      <c r="M67" s="39">
        <v>3</v>
      </c>
      <c r="N67" s="40" t="s">
        <v>363</v>
      </c>
    </row>
    <row r="68" spans="1:14" ht="18.95" customHeight="1">
      <c r="A68" s="49" t="s">
        <v>365</v>
      </c>
      <c r="B68" s="49" t="s">
        <v>366</v>
      </c>
      <c r="C68" s="46">
        <v>6.95</v>
      </c>
      <c r="D68" s="46">
        <v>7.66</v>
      </c>
      <c r="E68" s="46">
        <v>6.9</v>
      </c>
      <c r="F68" s="36">
        <v>7.28</v>
      </c>
      <c r="G68" s="36">
        <v>7.65</v>
      </c>
      <c r="H68" s="36">
        <v>6.95</v>
      </c>
      <c r="I68" s="37">
        <v>10.07194244604317</v>
      </c>
      <c r="J68" s="38">
        <v>75</v>
      </c>
      <c r="K68" s="38">
        <v>1900104</v>
      </c>
      <c r="L68" s="38">
        <v>13788685.67</v>
      </c>
      <c r="M68" s="39">
        <v>5</v>
      </c>
      <c r="N68" s="40" t="s">
        <v>367</v>
      </c>
    </row>
    <row r="69" spans="1:14" ht="18.95" customHeight="1">
      <c r="A69" s="129" t="s">
        <v>19</v>
      </c>
      <c r="B69" s="129"/>
      <c r="C69" s="129"/>
      <c r="D69" s="129"/>
      <c r="E69" s="129"/>
      <c r="F69" s="129"/>
      <c r="G69" s="129"/>
      <c r="H69" s="129"/>
      <c r="I69" s="129"/>
      <c r="J69" s="42">
        <f>SUM(J64:J68)</f>
        <v>115</v>
      </c>
      <c r="K69" s="43">
        <f>SUM(K64:K68)</f>
        <v>12236945</v>
      </c>
      <c r="L69" s="43">
        <f>SUM(L64:L68)</f>
        <v>19511753.52</v>
      </c>
      <c r="M69" s="43">
        <v>5</v>
      </c>
      <c r="N69" s="47" t="s">
        <v>14</v>
      </c>
    </row>
    <row r="70" spans="1:14" ht="18.95" customHeight="1">
      <c r="A70" s="129" t="s">
        <v>20</v>
      </c>
      <c r="B70" s="129"/>
      <c r="C70" s="129"/>
      <c r="D70" s="129"/>
      <c r="E70" s="129"/>
      <c r="F70" s="129"/>
      <c r="G70" s="129"/>
      <c r="H70" s="129"/>
      <c r="I70" s="129"/>
      <c r="J70" s="43">
        <f>J69+J62+J54+J39+J31+J26+J22</f>
        <v>5207</v>
      </c>
      <c r="K70" s="43">
        <f>K69+K62+K54+K39+K31+K26+K22</f>
        <v>3816987502</v>
      </c>
      <c r="L70" s="43">
        <f>L69+L62+L54+L39+L31+L26+L22</f>
        <v>5916447312.5899992</v>
      </c>
      <c r="M70" s="50">
        <v>5</v>
      </c>
      <c r="N70" s="51" t="s">
        <v>21</v>
      </c>
    </row>
    <row r="71" spans="1:14" ht="20.100000000000001" customHeight="1">
      <c r="J71" s="19"/>
      <c r="K71" s="19"/>
      <c r="L71" s="19"/>
      <c r="M71" s="4"/>
    </row>
    <row r="72" spans="1:14" ht="20.100000000000001" customHeight="1">
      <c r="J72" s="4"/>
      <c r="K72" s="4"/>
      <c r="L72" s="4"/>
      <c r="M72" s="19"/>
      <c r="N72" s="19"/>
    </row>
    <row r="73" spans="1:14" ht="20.100000000000001" customHeight="1">
      <c r="K73" s="7"/>
      <c r="L73" s="7"/>
    </row>
    <row r="74" spans="1:14" ht="20.100000000000001" customHeight="1"/>
  </sheetData>
  <mergeCells count="22">
    <mergeCell ref="B1:N1"/>
    <mergeCell ref="B40:N40"/>
    <mergeCell ref="A70:B70"/>
    <mergeCell ref="C70:I70"/>
    <mergeCell ref="A54:B54"/>
    <mergeCell ref="C54:I54"/>
    <mergeCell ref="C27:N27"/>
    <mergeCell ref="A69:B69"/>
    <mergeCell ref="C62:I62"/>
    <mergeCell ref="B63:N63"/>
    <mergeCell ref="A62:B62"/>
    <mergeCell ref="C69:I69"/>
    <mergeCell ref="A43:B43"/>
    <mergeCell ref="M43:N43"/>
    <mergeCell ref="B41:N41"/>
    <mergeCell ref="B2:N2"/>
    <mergeCell ref="M55:N55"/>
    <mergeCell ref="B4:N4"/>
    <mergeCell ref="C22:I22"/>
    <mergeCell ref="A55:B55"/>
    <mergeCell ref="C23:N23"/>
    <mergeCell ref="C32:N3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rightToLeft="1" zoomScaleNormal="100" workbookViewId="0">
      <selection activeCell="B42" sqref="B42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18" customFormat="1" ht="39.75" customHeight="1">
      <c r="A1" s="118" t="s">
        <v>383</v>
      </c>
      <c r="B1" s="119" t="s">
        <v>4</v>
      </c>
      <c r="C1" s="167" t="s">
        <v>435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s="118" customFormat="1" ht="39.75" customHeight="1">
      <c r="B2" s="120" t="s">
        <v>5</v>
      </c>
      <c r="C2" s="169" t="s">
        <v>436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30" t="s">
        <v>3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</row>
    <row r="5" spans="1:15" ht="24" customHeight="1">
      <c r="B5" s="56" t="s">
        <v>248</v>
      </c>
      <c r="C5" s="56" t="s">
        <v>106</v>
      </c>
      <c r="D5" s="66">
        <v>0.6</v>
      </c>
      <c r="E5" s="66">
        <v>0.6</v>
      </c>
      <c r="F5" s="66">
        <v>0.59</v>
      </c>
      <c r="G5" s="66">
        <v>0.6</v>
      </c>
      <c r="H5" s="66">
        <v>0.6</v>
      </c>
      <c r="I5" s="66">
        <v>0.6</v>
      </c>
      <c r="J5" s="67">
        <v>0</v>
      </c>
      <c r="K5" s="68">
        <v>45</v>
      </c>
      <c r="L5" s="68">
        <v>32817179</v>
      </c>
      <c r="M5" s="68">
        <v>19667480.100000001</v>
      </c>
      <c r="N5" s="69">
        <v>5</v>
      </c>
      <c r="O5" s="12" t="s">
        <v>107</v>
      </c>
    </row>
    <row r="6" spans="1:15" ht="24" customHeight="1">
      <c r="B6" s="56" t="s">
        <v>413</v>
      </c>
      <c r="C6" s="56" t="s">
        <v>246</v>
      </c>
      <c r="D6" s="66">
        <v>0.31</v>
      </c>
      <c r="E6" s="66">
        <v>0.31</v>
      </c>
      <c r="F6" s="66">
        <v>0.31</v>
      </c>
      <c r="G6" s="66">
        <v>0.31</v>
      </c>
      <c r="H6" s="66">
        <v>0.31</v>
      </c>
      <c r="I6" s="66">
        <v>0.31</v>
      </c>
      <c r="J6" s="67">
        <v>0</v>
      </c>
      <c r="K6" s="68">
        <v>1</v>
      </c>
      <c r="L6" s="68">
        <v>3206</v>
      </c>
      <c r="M6" s="68">
        <v>993.86</v>
      </c>
      <c r="N6" s="69">
        <v>1</v>
      </c>
      <c r="O6" s="12" t="s">
        <v>247</v>
      </c>
    </row>
    <row r="7" spans="1:15" ht="24" customHeight="1">
      <c r="B7" s="56" t="s">
        <v>190</v>
      </c>
      <c r="C7" s="56" t="s">
        <v>189</v>
      </c>
      <c r="D7" s="66">
        <v>0.1</v>
      </c>
      <c r="E7" s="66">
        <v>0.1</v>
      </c>
      <c r="F7" s="66">
        <v>0.1</v>
      </c>
      <c r="G7" s="66">
        <v>0.1</v>
      </c>
      <c r="H7" s="66">
        <v>0.1</v>
      </c>
      <c r="I7" s="66">
        <v>0.1</v>
      </c>
      <c r="J7" s="67">
        <v>0</v>
      </c>
      <c r="K7" s="68">
        <v>6</v>
      </c>
      <c r="L7" s="68">
        <v>1518975</v>
      </c>
      <c r="M7" s="68">
        <v>151897.5</v>
      </c>
      <c r="N7" s="69">
        <v>4</v>
      </c>
      <c r="O7" s="12" t="s">
        <v>249</v>
      </c>
    </row>
    <row r="8" spans="1:15" ht="24" customHeight="1">
      <c r="B8" s="56" t="s">
        <v>411</v>
      </c>
      <c r="C8" s="56" t="s">
        <v>152</v>
      </c>
      <c r="D8" s="66">
        <v>0.2</v>
      </c>
      <c r="E8" s="66">
        <v>0.2</v>
      </c>
      <c r="F8" s="66">
        <v>0.2</v>
      </c>
      <c r="G8" s="66">
        <v>0.2</v>
      </c>
      <c r="H8" s="66">
        <v>0.2</v>
      </c>
      <c r="I8" s="66">
        <v>0.2</v>
      </c>
      <c r="J8" s="67">
        <v>0</v>
      </c>
      <c r="K8" s="68">
        <v>2</v>
      </c>
      <c r="L8" s="68">
        <v>27668</v>
      </c>
      <c r="M8" s="68">
        <v>5533.6</v>
      </c>
      <c r="N8" s="69">
        <v>2</v>
      </c>
      <c r="O8" s="12" t="s">
        <v>153</v>
      </c>
    </row>
    <row r="9" spans="1:15" ht="24" customHeight="1">
      <c r="B9" s="56" t="s">
        <v>273</v>
      </c>
      <c r="C9" s="56" t="s">
        <v>207</v>
      </c>
      <c r="D9" s="66">
        <v>0.11</v>
      </c>
      <c r="E9" s="66">
        <v>0.11</v>
      </c>
      <c r="F9" s="66">
        <v>0.11</v>
      </c>
      <c r="G9" s="66">
        <v>0.11</v>
      </c>
      <c r="H9" s="66">
        <v>0.11</v>
      </c>
      <c r="I9" s="66">
        <v>0.11</v>
      </c>
      <c r="J9" s="67">
        <v>0</v>
      </c>
      <c r="K9" s="68">
        <v>2</v>
      </c>
      <c r="L9" s="68">
        <v>26500000000</v>
      </c>
      <c r="M9" s="68">
        <v>2915000000</v>
      </c>
      <c r="N9" s="69">
        <v>1</v>
      </c>
      <c r="O9" s="12" t="s">
        <v>208</v>
      </c>
    </row>
    <row r="10" spans="1:15" ht="24" customHeight="1">
      <c r="B10" s="131" t="s">
        <v>13</v>
      </c>
      <c r="C10" s="131"/>
      <c r="D10" s="132"/>
      <c r="E10" s="132"/>
      <c r="F10" s="132"/>
      <c r="G10" s="132"/>
      <c r="H10" s="132"/>
      <c r="I10" s="132"/>
      <c r="J10" s="132"/>
      <c r="K10" s="71">
        <f>SUM(K5:K9)</f>
        <v>56</v>
      </c>
      <c r="L10" s="71">
        <f>SUM(L5:L9)</f>
        <v>26534367028</v>
      </c>
      <c r="M10" s="71">
        <f>SUM(M5:M9)</f>
        <v>2934825905.0599999</v>
      </c>
      <c r="N10" s="70">
        <v>5</v>
      </c>
      <c r="O10" s="72" t="s">
        <v>14</v>
      </c>
    </row>
    <row r="11" spans="1:15" ht="24" customHeight="1">
      <c r="B11" s="80" t="s">
        <v>164</v>
      </c>
      <c r="C11" s="130" t="s">
        <v>168</v>
      </c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</row>
    <row r="12" spans="1:15" ht="24" customHeight="1">
      <c r="B12" s="56" t="s">
        <v>309</v>
      </c>
      <c r="C12" s="56" t="s">
        <v>310</v>
      </c>
      <c r="D12" s="66">
        <v>0.43</v>
      </c>
      <c r="E12" s="66">
        <v>0.67</v>
      </c>
      <c r="F12" s="66">
        <v>0.43</v>
      </c>
      <c r="G12" s="66">
        <v>0.67</v>
      </c>
      <c r="H12" s="66">
        <v>0.67</v>
      </c>
      <c r="I12" s="66">
        <v>0.45</v>
      </c>
      <c r="J12" s="67">
        <v>48.888888888888893</v>
      </c>
      <c r="K12" s="68">
        <v>10</v>
      </c>
      <c r="L12" s="68">
        <v>635015</v>
      </c>
      <c r="M12" s="68">
        <v>284997.78999999998</v>
      </c>
      <c r="N12" s="69">
        <v>3</v>
      </c>
      <c r="O12" s="12" t="s">
        <v>311</v>
      </c>
    </row>
    <row r="13" spans="1:15" ht="24" customHeight="1">
      <c r="B13" s="131" t="s">
        <v>421</v>
      </c>
      <c r="C13" s="131"/>
      <c r="D13" s="132"/>
      <c r="E13" s="132"/>
      <c r="F13" s="132"/>
      <c r="G13" s="132"/>
      <c r="H13" s="132"/>
      <c r="I13" s="132"/>
      <c r="J13" s="132"/>
      <c r="K13" s="71">
        <f>SUM(K12:K12)</f>
        <v>10</v>
      </c>
      <c r="L13" s="71">
        <f>SUM(L12:L12)</f>
        <v>635015</v>
      </c>
      <c r="M13" s="71">
        <f>SUM(M12:M12)</f>
        <v>284997.78999999998</v>
      </c>
      <c r="N13" s="70">
        <v>3</v>
      </c>
      <c r="O13" s="72" t="s">
        <v>14</v>
      </c>
    </row>
    <row r="14" spans="1:15" ht="24" customHeight="1">
      <c r="B14" s="80" t="s">
        <v>114</v>
      </c>
      <c r="C14" s="130"/>
      <c r="D14" s="130" t="s">
        <v>116</v>
      </c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</row>
    <row r="15" spans="1:15" ht="24" customHeight="1">
      <c r="B15" s="56" t="s">
        <v>408</v>
      </c>
      <c r="C15" s="56" t="s">
        <v>209</v>
      </c>
      <c r="D15" s="66">
        <v>0.85</v>
      </c>
      <c r="E15" s="66">
        <v>0.85</v>
      </c>
      <c r="F15" s="66">
        <v>0.85</v>
      </c>
      <c r="G15" s="66">
        <v>0.85</v>
      </c>
      <c r="H15" s="66">
        <v>0.85</v>
      </c>
      <c r="I15" s="66">
        <v>0.85</v>
      </c>
      <c r="J15" s="67">
        <v>0</v>
      </c>
      <c r="K15" s="68">
        <v>1</v>
      </c>
      <c r="L15" s="68">
        <v>26000</v>
      </c>
      <c r="M15" s="68">
        <v>22100</v>
      </c>
      <c r="N15" s="69">
        <v>1</v>
      </c>
      <c r="O15" s="12" t="s">
        <v>304</v>
      </c>
    </row>
    <row r="16" spans="1:15" ht="24" customHeight="1">
      <c r="B16" s="56" t="s">
        <v>306</v>
      </c>
      <c r="C16" s="56" t="s">
        <v>307</v>
      </c>
      <c r="D16" s="66">
        <v>6.1</v>
      </c>
      <c r="E16" s="66">
        <v>6.7</v>
      </c>
      <c r="F16" s="66">
        <v>5.51</v>
      </c>
      <c r="G16" s="66">
        <v>5.57</v>
      </c>
      <c r="H16" s="66">
        <v>5.51</v>
      </c>
      <c r="I16" s="66">
        <v>6.1</v>
      </c>
      <c r="J16" s="67">
        <v>-9.6721311475409859</v>
      </c>
      <c r="K16" s="68">
        <v>43</v>
      </c>
      <c r="L16" s="68">
        <v>584842</v>
      </c>
      <c r="M16" s="68">
        <v>3504534.21</v>
      </c>
      <c r="N16" s="69">
        <v>4</v>
      </c>
      <c r="O16" s="12" t="s">
        <v>308</v>
      </c>
    </row>
    <row r="17" spans="2:15" ht="24" customHeight="1">
      <c r="B17" s="131" t="s">
        <v>115</v>
      </c>
      <c r="C17" s="131"/>
      <c r="D17" s="132"/>
      <c r="E17" s="132"/>
      <c r="F17" s="132"/>
      <c r="G17" s="132"/>
      <c r="H17" s="132"/>
      <c r="I17" s="132"/>
      <c r="J17" s="132"/>
      <c r="K17" s="71">
        <f>SUM(K15:K16)</f>
        <v>44</v>
      </c>
      <c r="L17" s="71">
        <f>SUM(L15:L16)</f>
        <v>610842</v>
      </c>
      <c r="M17" s="71">
        <f>SUM(M15:M16)</f>
        <v>3526634.21</v>
      </c>
      <c r="N17" s="70">
        <v>4</v>
      </c>
      <c r="O17" s="72" t="s">
        <v>14</v>
      </c>
    </row>
    <row r="18" spans="2:15" ht="24" customHeight="1">
      <c r="B18" s="80" t="s">
        <v>28</v>
      </c>
      <c r="C18" s="130" t="s">
        <v>30</v>
      </c>
      <c r="D18" s="130" t="s">
        <v>31</v>
      </c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</row>
    <row r="19" spans="2:15" ht="24" customHeight="1">
      <c r="B19" s="56" t="s">
        <v>386</v>
      </c>
      <c r="C19" s="56" t="s">
        <v>201</v>
      </c>
      <c r="D19" s="66">
        <v>1.87</v>
      </c>
      <c r="E19" s="66">
        <v>1.89</v>
      </c>
      <c r="F19" s="66">
        <v>1.84</v>
      </c>
      <c r="G19" s="66">
        <v>1.85</v>
      </c>
      <c r="H19" s="66">
        <v>1.85</v>
      </c>
      <c r="I19" s="66">
        <v>1.87</v>
      </c>
      <c r="J19" s="67">
        <v>-1.0695187165775444</v>
      </c>
      <c r="K19" s="68">
        <v>22</v>
      </c>
      <c r="L19" s="68">
        <v>2043795</v>
      </c>
      <c r="M19" s="68">
        <v>3767487.65</v>
      </c>
      <c r="N19" s="69">
        <v>5</v>
      </c>
      <c r="O19" s="12" t="s">
        <v>202</v>
      </c>
    </row>
    <row r="20" spans="2:15" ht="24" customHeight="1">
      <c r="B20" s="131" t="s">
        <v>387</v>
      </c>
      <c r="C20" s="131"/>
      <c r="D20" s="132"/>
      <c r="E20" s="132"/>
      <c r="F20" s="132"/>
      <c r="G20" s="132"/>
      <c r="H20" s="132"/>
      <c r="I20" s="132"/>
      <c r="J20" s="132"/>
      <c r="K20" s="71">
        <f>SUM(K19)</f>
        <v>22</v>
      </c>
      <c r="L20" s="71">
        <f>SUM(L19)</f>
        <v>2043795</v>
      </c>
      <c r="M20" s="71">
        <f>SUM(M19)</f>
        <v>3767487.65</v>
      </c>
      <c r="N20" s="70">
        <v>5</v>
      </c>
      <c r="O20" s="72" t="s">
        <v>14</v>
      </c>
    </row>
    <row r="21" spans="2:15" ht="24" customHeight="1">
      <c r="B21" s="80" t="s">
        <v>76</v>
      </c>
      <c r="C21" s="130" t="s">
        <v>96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</row>
    <row r="22" spans="2:15" ht="24" customHeight="1">
      <c r="B22" s="56" t="s">
        <v>81</v>
      </c>
      <c r="C22" s="56" t="s">
        <v>82</v>
      </c>
      <c r="D22" s="66">
        <v>2.76</v>
      </c>
      <c r="E22" s="66">
        <v>2.83</v>
      </c>
      <c r="F22" s="66">
        <v>2.65</v>
      </c>
      <c r="G22" s="66">
        <v>2.79</v>
      </c>
      <c r="H22" s="66">
        <v>2.76</v>
      </c>
      <c r="I22" s="66">
        <v>2.75</v>
      </c>
      <c r="J22" s="67">
        <v>0.36363636363636598</v>
      </c>
      <c r="K22" s="68">
        <v>132</v>
      </c>
      <c r="L22" s="68">
        <v>17295135</v>
      </c>
      <c r="M22" s="68">
        <v>47293126.919999994</v>
      </c>
      <c r="N22" s="69">
        <v>5</v>
      </c>
      <c r="O22" s="12" t="s">
        <v>83</v>
      </c>
    </row>
    <row r="23" spans="2:15" ht="24" customHeight="1">
      <c r="B23" s="56" t="s">
        <v>409</v>
      </c>
      <c r="C23" s="56" t="s">
        <v>131</v>
      </c>
      <c r="D23" s="66">
        <v>0.95</v>
      </c>
      <c r="E23" s="66">
        <v>0.95</v>
      </c>
      <c r="F23" s="66">
        <v>0.95</v>
      </c>
      <c r="G23" s="66">
        <v>0.95</v>
      </c>
      <c r="H23" s="66">
        <v>0.95</v>
      </c>
      <c r="I23" s="66">
        <v>0.95</v>
      </c>
      <c r="J23" s="67">
        <v>0</v>
      </c>
      <c r="K23" s="68">
        <v>4</v>
      </c>
      <c r="L23" s="68">
        <v>79772</v>
      </c>
      <c r="M23" s="68">
        <v>75783.399999999994</v>
      </c>
      <c r="N23" s="69">
        <v>2</v>
      </c>
      <c r="O23" s="12" t="s">
        <v>132</v>
      </c>
    </row>
    <row r="24" spans="2:15" ht="24" customHeight="1">
      <c r="B24" s="131" t="s">
        <v>171</v>
      </c>
      <c r="C24" s="131"/>
      <c r="D24" s="132"/>
      <c r="E24" s="132"/>
      <c r="F24" s="132"/>
      <c r="G24" s="132"/>
      <c r="H24" s="132"/>
      <c r="I24" s="132"/>
      <c r="J24" s="132"/>
      <c r="K24" s="71">
        <f>SUM(K22:K23)</f>
        <v>136</v>
      </c>
      <c r="L24" s="71">
        <f>SUM(L22:L23)</f>
        <v>17374907</v>
      </c>
      <c r="M24" s="71">
        <f>SUM(M22:M23)</f>
        <v>47368910.319999993</v>
      </c>
      <c r="N24" s="70">
        <v>5</v>
      </c>
      <c r="O24" s="72" t="s">
        <v>14</v>
      </c>
    </row>
    <row r="25" spans="2:15" ht="24" customHeight="1">
      <c r="B25" s="80" t="s">
        <v>16</v>
      </c>
      <c r="C25" s="130" t="s">
        <v>63</v>
      </c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 t="s">
        <v>63</v>
      </c>
      <c r="O25" s="130"/>
    </row>
    <row r="26" spans="2:15" ht="24" customHeight="1">
      <c r="B26" s="56" t="s">
        <v>412</v>
      </c>
      <c r="C26" s="56" t="s">
        <v>172</v>
      </c>
      <c r="D26" s="66">
        <v>29.31</v>
      </c>
      <c r="E26" s="66">
        <v>29.31</v>
      </c>
      <c r="F26" s="66">
        <v>29.31</v>
      </c>
      <c r="G26" s="66">
        <v>29.31</v>
      </c>
      <c r="H26" s="66">
        <v>29.31</v>
      </c>
      <c r="I26" s="66">
        <v>29.31</v>
      </c>
      <c r="J26" s="66">
        <v>0</v>
      </c>
      <c r="K26" s="68">
        <v>5</v>
      </c>
      <c r="L26" s="68">
        <v>3304</v>
      </c>
      <c r="M26" s="68">
        <v>96840.24</v>
      </c>
      <c r="N26" s="69">
        <v>2</v>
      </c>
      <c r="O26" s="12" t="s">
        <v>173</v>
      </c>
    </row>
    <row r="27" spans="2:15" ht="24" customHeight="1">
      <c r="B27" s="131"/>
      <c r="C27" s="131"/>
      <c r="D27" s="132"/>
      <c r="E27" s="132"/>
      <c r="F27" s="132"/>
      <c r="G27" s="132"/>
      <c r="H27" s="132"/>
      <c r="I27" s="132"/>
      <c r="J27" s="132"/>
      <c r="K27" s="71">
        <f>K26</f>
        <v>5</v>
      </c>
      <c r="L27" s="71">
        <f t="shared" ref="L27:M27" si="0">L26</f>
        <v>3304</v>
      </c>
      <c r="M27" s="71">
        <f t="shared" si="0"/>
        <v>96840.24</v>
      </c>
      <c r="N27" s="70">
        <v>2</v>
      </c>
      <c r="O27" s="72" t="s">
        <v>14</v>
      </c>
    </row>
    <row r="28" spans="2:15" ht="24" customHeight="1">
      <c r="B28" s="131" t="s">
        <v>20</v>
      </c>
      <c r="C28" s="131"/>
      <c r="D28" s="132"/>
      <c r="E28" s="132"/>
      <c r="F28" s="132"/>
      <c r="G28" s="132"/>
      <c r="H28" s="132"/>
      <c r="I28" s="132"/>
      <c r="J28" s="132"/>
      <c r="K28" s="71">
        <f>K24+K20+K17+K10+K27+K13</f>
        <v>273</v>
      </c>
      <c r="L28" s="71">
        <f>L24+L20+L17+L10+L27+L13</f>
        <v>26555034891</v>
      </c>
      <c r="M28" s="71">
        <f>M24+M20+M17+M10+M27+M13</f>
        <v>2989870775.2699995</v>
      </c>
      <c r="N28" s="70">
        <v>5</v>
      </c>
      <c r="O28" s="72" t="s">
        <v>14</v>
      </c>
    </row>
    <row r="29" spans="2:15">
      <c r="L29" s="3"/>
      <c r="M29" s="3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  <row r="42" spans="9:11">
      <c r="I42" s="1"/>
      <c r="K42" s="1"/>
    </row>
  </sheetData>
  <mergeCells count="22">
    <mergeCell ref="C11:O11"/>
    <mergeCell ref="D13:J13"/>
    <mergeCell ref="C25:O25"/>
    <mergeCell ref="B27:C27"/>
    <mergeCell ref="D27:J27"/>
    <mergeCell ref="B13:C13"/>
    <mergeCell ref="B28:C28"/>
    <mergeCell ref="D28:J28"/>
    <mergeCell ref="B24:C24"/>
    <mergeCell ref="D24:J24"/>
    <mergeCell ref="C1:O1"/>
    <mergeCell ref="C2:O2"/>
    <mergeCell ref="C4:O4"/>
    <mergeCell ref="D10:J10"/>
    <mergeCell ref="C21:O21"/>
    <mergeCell ref="B20:C20"/>
    <mergeCell ref="D20:J20"/>
    <mergeCell ref="C18:O18"/>
    <mergeCell ref="B10:C10"/>
    <mergeCell ref="C14:O14"/>
    <mergeCell ref="B17:C17"/>
    <mergeCell ref="D17:J17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8"/>
  <sheetViews>
    <sheetView rightToLeft="1" zoomScaleNormal="100" workbookViewId="0">
      <selection activeCell="B44" sqref="B44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18" customFormat="1" ht="39.75" customHeight="1">
      <c r="B1" s="119" t="s">
        <v>4</v>
      </c>
      <c r="C1" s="167" t="s">
        <v>433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2:15" s="118" customFormat="1" ht="39.75" customHeight="1">
      <c r="B2" s="120" t="s">
        <v>5</v>
      </c>
      <c r="C2" s="169" t="s">
        <v>434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12</v>
      </c>
      <c r="C4" s="130" t="s">
        <v>3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</row>
    <row r="5" spans="2:15" ht="24" customHeight="1">
      <c r="B5" s="73" t="s">
        <v>228</v>
      </c>
      <c r="C5" s="74" t="s">
        <v>229</v>
      </c>
      <c r="D5" s="75">
        <v>0.16</v>
      </c>
      <c r="E5" s="75">
        <v>0.2</v>
      </c>
      <c r="F5" s="75">
        <v>0.16</v>
      </c>
      <c r="G5" s="75">
        <v>0.18</v>
      </c>
      <c r="H5" s="75">
        <v>0.2</v>
      </c>
      <c r="I5" s="75">
        <v>0.16</v>
      </c>
      <c r="J5" s="76">
        <v>25</v>
      </c>
      <c r="K5" s="77">
        <v>371</v>
      </c>
      <c r="L5" s="78">
        <v>2228496893</v>
      </c>
      <c r="M5" s="78">
        <v>405752936.54000002</v>
      </c>
      <c r="N5" s="79">
        <v>5</v>
      </c>
      <c r="O5" s="21" t="s">
        <v>230</v>
      </c>
    </row>
    <row r="6" spans="2:15" ht="24" customHeight="1">
      <c r="B6" s="131" t="s">
        <v>13</v>
      </c>
      <c r="C6" s="131"/>
      <c r="D6" s="132"/>
      <c r="E6" s="132"/>
      <c r="F6" s="132"/>
      <c r="G6" s="132"/>
      <c r="H6" s="132"/>
      <c r="I6" s="132"/>
      <c r="J6" s="132"/>
      <c r="K6" s="71">
        <f>SUM(K5:K5)</f>
        <v>371</v>
      </c>
      <c r="L6" s="71">
        <f>SUM(L5:L5)</f>
        <v>2228496893</v>
      </c>
      <c r="M6" s="71">
        <f>SUM(M5:M5)</f>
        <v>405752936.54000002</v>
      </c>
      <c r="N6" s="70">
        <v>5</v>
      </c>
      <c r="O6" s="72" t="s">
        <v>14</v>
      </c>
    </row>
    <row r="7" spans="2:15" ht="24" customHeight="1">
      <c r="B7" s="80" t="s">
        <v>28</v>
      </c>
      <c r="C7" s="130" t="s">
        <v>31</v>
      </c>
      <c r="D7" s="130" t="s">
        <v>31</v>
      </c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</row>
    <row r="8" spans="2:15" ht="24" customHeight="1">
      <c r="B8" s="73" t="s">
        <v>375</v>
      </c>
      <c r="C8" s="74" t="s">
        <v>178</v>
      </c>
      <c r="D8" s="75">
        <v>1.8</v>
      </c>
      <c r="E8" s="75">
        <v>1.8</v>
      </c>
      <c r="F8" s="75">
        <v>1.62</v>
      </c>
      <c r="G8" s="75">
        <v>1.71</v>
      </c>
      <c r="H8" s="75">
        <v>1.62</v>
      </c>
      <c r="I8" s="75">
        <v>1.8</v>
      </c>
      <c r="J8" s="76">
        <v>-9.9999999999999982</v>
      </c>
      <c r="K8" s="77">
        <v>25</v>
      </c>
      <c r="L8" s="78">
        <v>1368864</v>
      </c>
      <c r="M8" s="78">
        <v>2346801.6599999997</v>
      </c>
      <c r="N8" s="79">
        <v>5</v>
      </c>
      <c r="O8" s="21" t="s">
        <v>180</v>
      </c>
    </row>
    <row r="9" spans="2:15" ht="24" customHeight="1">
      <c r="B9" s="73" t="s">
        <v>401</v>
      </c>
      <c r="C9" s="74" t="s">
        <v>214</v>
      </c>
      <c r="D9" s="75">
        <v>0.99</v>
      </c>
      <c r="E9" s="75">
        <v>1.08</v>
      </c>
      <c r="F9" s="75">
        <v>0.99</v>
      </c>
      <c r="G9" s="75">
        <v>1.01</v>
      </c>
      <c r="H9" s="75">
        <v>1.01</v>
      </c>
      <c r="I9" s="75">
        <v>0.99</v>
      </c>
      <c r="J9" s="76">
        <v>2.020202020202011</v>
      </c>
      <c r="K9" s="77">
        <v>48</v>
      </c>
      <c r="L9" s="78">
        <v>27570005</v>
      </c>
      <c r="M9" s="78">
        <v>27941157.490000002</v>
      </c>
      <c r="N9" s="79">
        <v>5</v>
      </c>
      <c r="O9" s="21" t="s">
        <v>215</v>
      </c>
    </row>
    <row r="10" spans="2:15" ht="24" customHeight="1">
      <c r="B10" s="131" t="s">
        <v>94</v>
      </c>
      <c r="C10" s="131"/>
      <c r="D10" s="132"/>
      <c r="E10" s="132"/>
      <c r="F10" s="132"/>
      <c r="G10" s="132"/>
      <c r="H10" s="132"/>
      <c r="I10" s="132"/>
      <c r="J10" s="132"/>
      <c r="K10" s="71">
        <f>SUM(K8:K9)</f>
        <v>73</v>
      </c>
      <c r="L10" s="71">
        <f>SUM(L8:L9)</f>
        <v>28938869</v>
      </c>
      <c r="M10" s="71">
        <f>SUM(M8:M9)</f>
        <v>30287959.150000002</v>
      </c>
      <c r="N10" s="70">
        <v>5</v>
      </c>
      <c r="O10" s="72" t="s">
        <v>14</v>
      </c>
    </row>
    <row r="11" spans="2:15" ht="24" customHeight="1">
      <c r="B11" s="80" t="s">
        <v>76</v>
      </c>
      <c r="C11" s="130" t="s">
        <v>30</v>
      </c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</row>
    <row r="12" spans="2:15" ht="24" customHeight="1">
      <c r="B12" s="73" t="s">
        <v>385</v>
      </c>
      <c r="C12" s="74" t="s">
        <v>77</v>
      </c>
      <c r="D12" s="75">
        <v>1.5</v>
      </c>
      <c r="E12" s="75">
        <v>1.5</v>
      </c>
      <c r="F12" s="75">
        <v>1.49</v>
      </c>
      <c r="G12" s="75">
        <v>1.49</v>
      </c>
      <c r="H12" s="90">
        <v>1.49</v>
      </c>
      <c r="I12" s="90">
        <v>1.5</v>
      </c>
      <c r="J12" s="76">
        <v>-0.66666666666667096</v>
      </c>
      <c r="K12" s="77">
        <v>3</v>
      </c>
      <c r="L12" s="78">
        <v>507333</v>
      </c>
      <c r="M12" s="78">
        <v>755932.79</v>
      </c>
      <c r="N12" s="79">
        <v>1</v>
      </c>
      <c r="O12" s="21" t="s">
        <v>78</v>
      </c>
    </row>
    <row r="13" spans="2:15" ht="24" customHeight="1">
      <c r="B13" s="73" t="s">
        <v>341</v>
      </c>
      <c r="C13" s="74" t="s">
        <v>342</v>
      </c>
      <c r="D13" s="75">
        <v>1.19</v>
      </c>
      <c r="E13" s="75">
        <v>1.24</v>
      </c>
      <c r="F13" s="75">
        <v>1.18</v>
      </c>
      <c r="G13" s="75">
        <v>1.21</v>
      </c>
      <c r="H13" s="75">
        <v>1.2</v>
      </c>
      <c r="I13" s="75">
        <v>1.24</v>
      </c>
      <c r="J13" s="76">
        <v>-3.2258064516129115</v>
      </c>
      <c r="K13" s="77">
        <v>56</v>
      </c>
      <c r="L13" s="78">
        <v>23577778</v>
      </c>
      <c r="M13" s="78">
        <v>28594264.91</v>
      </c>
      <c r="N13" s="79">
        <v>3</v>
      </c>
      <c r="O13" s="21" t="s">
        <v>343</v>
      </c>
    </row>
    <row r="14" spans="2:15" ht="24" customHeight="1">
      <c r="B14" s="73" t="s">
        <v>396</v>
      </c>
      <c r="C14" s="74" t="s">
        <v>145</v>
      </c>
      <c r="D14" s="75">
        <v>1.87</v>
      </c>
      <c r="E14" s="75">
        <v>1.9</v>
      </c>
      <c r="F14" s="75">
        <v>1.87</v>
      </c>
      <c r="G14" s="75">
        <v>1.89</v>
      </c>
      <c r="H14" s="75">
        <v>1.9</v>
      </c>
      <c r="I14" s="75">
        <v>1.87</v>
      </c>
      <c r="J14" s="76">
        <v>1.6042780748662944</v>
      </c>
      <c r="K14" s="77">
        <v>11</v>
      </c>
      <c r="L14" s="78">
        <v>2269952</v>
      </c>
      <c r="M14" s="78">
        <v>4299195.05</v>
      </c>
      <c r="N14" s="79">
        <v>3</v>
      </c>
      <c r="O14" s="21" t="s">
        <v>146</v>
      </c>
    </row>
    <row r="15" spans="2:15" ht="24" customHeight="1">
      <c r="B15" s="73" t="s">
        <v>404</v>
      </c>
      <c r="C15" s="74" t="s">
        <v>88</v>
      </c>
      <c r="D15" s="75">
        <v>2.5499999999999998</v>
      </c>
      <c r="E15" s="75">
        <v>2.69</v>
      </c>
      <c r="F15" s="75">
        <v>2.4700000000000002</v>
      </c>
      <c r="G15" s="75">
        <v>2.57</v>
      </c>
      <c r="H15" s="75">
        <v>2.69</v>
      </c>
      <c r="I15" s="75">
        <v>2.52</v>
      </c>
      <c r="J15" s="76">
        <v>6.7460317460317443</v>
      </c>
      <c r="K15" s="77">
        <v>67</v>
      </c>
      <c r="L15" s="78">
        <v>7656260</v>
      </c>
      <c r="M15" s="78">
        <v>19661113.369999997</v>
      </c>
      <c r="N15" s="79">
        <v>5</v>
      </c>
      <c r="O15" s="21" t="s">
        <v>89</v>
      </c>
    </row>
    <row r="16" spans="2:15" ht="24" customHeight="1">
      <c r="B16" s="73" t="s">
        <v>349</v>
      </c>
      <c r="C16" s="74" t="s">
        <v>191</v>
      </c>
      <c r="D16" s="75">
        <v>1.31</v>
      </c>
      <c r="E16" s="75">
        <v>1.36</v>
      </c>
      <c r="F16" s="75">
        <v>1.3</v>
      </c>
      <c r="G16" s="75">
        <v>1.3</v>
      </c>
      <c r="H16" s="75">
        <v>1.3</v>
      </c>
      <c r="I16" s="75">
        <v>1.31</v>
      </c>
      <c r="J16" s="76">
        <v>-0.76335877862595547</v>
      </c>
      <c r="K16" s="77">
        <v>12</v>
      </c>
      <c r="L16" s="78">
        <v>710949</v>
      </c>
      <c r="M16" s="78">
        <v>925660.69</v>
      </c>
      <c r="N16" s="79">
        <v>5</v>
      </c>
      <c r="O16" s="21" t="s">
        <v>192</v>
      </c>
    </row>
    <row r="17" spans="2:15" ht="24" customHeight="1">
      <c r="B17" s="131" t="s">
        <v>381</v>
      </c>
      <c r="C17" s="131"/>
      <c r="D17" s="132"/>
      <c r="E17" s="132"/>
      <c r="F17" s="132"/>
      <c r="G17" s="132"/>
      <c r="H17" s="132"/>
      <c r="I17" s="132"/>
      <c r="J17" s="132"/>
      <c r="K17" s="71">
        <f>SUM(K12:K16)</f>
        <v>149</v>
      </c>
      <c r="L17" s="71">
        <f>SUM(L12:L16)</f>
        <v>34722272</v>
      </c>
      <c r="M17" s="71">
        <f>SUM(M12:M16)</f>
        <v>54236166.809999995</v>
      </c>
      <c r="N17" s="70">
        <v>5</v>
      </c>
      <c r="O17" s="72" t="s">
        <v>14</v>
      </c>
    </row>
    <row r="18" spans="2:15" ht="24" customHeight="1">
      <c r="B18" s="80" t="s">
        <v>16</v>
      </c>
      <c r="C18" s="130" t="s">
        <v>63</v>
      </c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 t="s">
        <v>63</v>
      </c>
      <c r="O18" s="130"/>
    </row>
    <row r="19" spans="2:15" ht="24" customHeight="1">
      <c r="B19" s="73" t="s">
        <v>101</v>
      </c>
      <c r="C19" s="74" t="s">
        <v>102</v>
      </c>
      <c r="D19" s="75">
        <v>18.5</v>
      </c>
      <c r="E19" s="75">
        <v>19.29</v>
      </c>
      <c r="F19" s="75">
        <v>18.399999999999999</v>
      </c>
      <c r="G19" s="75">
        <v>18.72</v>
      </c>
      <c r="H19" s="75">
        <v>19.07</v>
      </c>
      <c r="I19" s="75">
        <v>18.2</v>
      </c>
      <c r="J19" s="76">
        <v>4.7802197802197854</v>
      </c>
      <c r="K19" s="77">
        <v>56</v>
      </c>
      <c r="L19" s="78">
        <v>1208150</v>
      </c>
      <c r="M19" s="78">
        <v>22613640.41</v>
      </c>
      <c r="N19" s="79">
        <v>5</v>
      </c>
      <c r="O19" s="21" t="s">
        <v>104</v>
      </c>
    </row>
    <row r="20" spans="2:15" ht="24" customHeight="1">
      <c r="B20" s="131" t="s">
        <v>17</v>
      </c>
      <c r="C20" s="131"/>
      <c r="D20" s="132"/>
      <c r="E20" s="132"/>
      <c r="F20" s="132"/>
      <c r="G20" s="132"/>
      <c r="H20" s="132"/>
      <c r="I20" s="132"/>
      <c r="J20" s="132"/>
      <c r="K20" s="71">
        <f>K19</f>
        <v>56</v>
      </c>
      <c r="L20" s="71">
        <f t="shared" ref="L20:M20" si="0">L19</f>
        <v>1208150</v>
      </c>
      <c r="M20" s="71">
        <f t="shared" si="0"/>
        <v>22613640.41</v>
      </c>
      <c r="N20" s="70">
        <v>5</v>
      </c>
      <c r="O20" s="72" t="s">
        <v>14</v>
      </c>
    </row>
    <row r="21" spans="2:15" ht="24" customHeight="1">
      <c r="B21" s="80" t="s">
        <v>18</v>
      </c>
      <c r="C21" s="130" t="s">
        <v>29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 t="s">
        <v>29</v>
      </c>
      <c r="O21" s="130"/>
    </row>
    <row r="22" spans="2:15" ht="24" customHeight="1">
      <c r="B22" s="73" t="s">
        <v>360</v>
      </c>
      <c r="C22" s="74" t="s">
        <v>141</v>
      </c>
      <c r="D22" s="75">
        <v>4.9000000000000004</v>
      </c>
      <c r="E22" s="75">
        <v>4.9000000000000004</v>
      </c>
      <c r="F22" s="75">
        <v>4.8600000000000003</v>
      </c>
      <c r="G22" s="75">
        <v>4.87</v>
      </c>
      <c r="H22" s="75">
        <v>4.8600000000000003</v>
      </c>
      <c r="I22" s="75">
        <v>4.9000000000000004</v>
      </c>
      <c r="J22" s="76">
        <v>-0.81632653061224358</v>
      </c>
      <c r="K22" s="77">
        <v>200</v>
      </c>
      <c r="L22" s="78">
        <v>19249283</v>
      </c>
      <c r="M22" s="78">
        <v>93738226.25</v>
      </c>
      <c r="N22" s="79">
        <v>5</v>
      </c>
      <c r="O22" s="21" t="s">
        <v>142</v>
      </c>
    </row>
    <row r="23" spans="2:15" ht="24" customHeight="1">
      <c r="B23" s="131" t="s">
        <v>19</v>
      </c>
      <c r="C23" s="131"/>
      <c r="D23" s="132"/>
      <c r="E23" s="132"/>
      <c r="F23" s="132"/>
      <c r="G23" s="132"/>
      <c r="H23" s="132"/>
      <c r="I23" s="132"/>
      <c r="J23" s="132"/>
      <c r="K23" s="71">
        <f>SUM(K22)</f>
        <v>200</v>
      </c>
      <c r="L23" s="71">
        <f>SUM(L22)</f>
        <v>19249283</v>
      </c>
      <c r="M23" s="71">
        <f>SUM(M22)</f>
        <v>93738226.25</v>
      </c>
      <c r="N23" s="70">
        <v>5</v>
      </c>
      <c r="O23" s="72" t="s">
        <v>14</v>
      </c>
    </row>
    <row r="24" spans="2:15" ht="24" customHeight="1">
      <c r="B24" s="131" t="s">
        <v>20</v>
      </c>
      <c r="C24" s="131"/>
      <c r="D24" s="137"/>
      <c r="E24" s="137"/>
      <c r="F24" s="137"/>
      <c r="G24" s="137"/>
      <c r="H24" s="137"/>
      <c r="I24" s="137"/>
      <c r="J24" s="137"/>
      <c r="K24" s="71">
        <f>K23+K20+K17+K10+K6</f>
        <v>849</v>
      </c>
      <c r="L24" s="71">
        <f>L23+L20+L17+L10+L6</f>
        <v>2312615467</v>
      </c>
      <c r="M24" s="71">
        <f>M23+M20+M17+M10+M6</f>
        <v>606628929.16000009</v>
      </c>
      <c r="N24" s="71">
        <v>5</v>
      </c>
      <c r="O24" s="81" t="s">
        <v>14</v>
      </c>
    </row>
    <row r="25" spans="2:15" ht="30" customHeight="1"/>
    <row r="28" spans="2:15">
      <c r="L28" s="3"/>
    </row>
  </sheetData>
  <mergeCells count="19">
    <mergeCell ref="B23:C23"/>
    <mergeCell ref="D23:J23"/>
    <mergeCell ref="B24:C24"/>
    <mergeCell ref="D24:J24"/>
    <mergeCell ref="C21:O21"/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6:J6"/>
    <mergeCell ref="C7:O7"/>
    <mergeCell ref="D17:J17"/>
    <mergeCell ref="B6:C6"/>
    <mergeCell ref="C18:O18"/>
  </mergeCells>
  <printOptions horizontalCentered="1"/>
  <pageMargins left="0" right="0" top="0" bottom="0" header="0" footer="0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2026-04-12T11:03:34Z</cp:lastPrinted>
  <dcterms:created xsi:type="dcterms:W3CDTF">2004-07-25T21:47:51Z</dcterms:created>
  <dcterms:modified xsi:type="dcterms:W3CDTF">2026-04-12T11:05:35Z</dcterms:modified>
</cp:coreProperties>
</file>